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Srgserver\様式集\ISO\分析依頼書及び依頼内容確認票（(ISO様式外）\"/>
    </mc:Choice>
  </mc:AlternateContent>
  <xr:revisionPtr revIDLastSave="0" documentId="13_ncr:1_{13CB6ADC-891C-4377-962E-B46C8EF897C8}" xr6:coauthVersionLast="47" xr6:coauthVersionMax="47" xr10:uidLastSave="{00000000-0000-0000-0000-000000000000}"/>
  <bookViews>
    <workbookView xWindow="-120" yWindow="-120" windowWidth="20730" windowHeight="11160" tabRatio="651" firstSheet="1" activeTab="4" xr2:uid="{00000000-000D-0000-FFFF-FFFF00000000}"/>
  </bookViews>
  <sheets>
    <sheet name="手書き用【1試料】（表面）" sheetId="4" r:id="rId1"/>
    <sheet name="手書き用【3試料】（表面)" sheetId="8" r:id="rId2"/>
    <sheet name="手書き用【2試料+見本】（表面) " sheetId="9" r:id="rId3"/>
    <sheet name="基準表（裏面）" sheetId="5" r:id="rId4"/>
    <sheet name="PC入力用" sheetId="7" r:id="rId5"/>
    <sheet name="PC入力用【3試料】" sheetId="10" r:id="rId6"/>
    <sheet name="PC入力用【2試料+見本】" sheetId="11" r:id="rId7"/>
    <sheet name="記入例" sheetId="6" r:id="rId8"/>
    <sheet name="Sheet1" sheetId="12" r:id="rId9"/>
  </sheets>
  <definedNames>
    <definedName name="_xlnm.Print_Area" localSheetId="4">PC入力用!$B$1:$O$55</definedName>
    <definedName name="_xlnm.Print_Area" localSheetId="6">'PC入力用【2試料+見本】'!$B$1:$O$54</definedName>
    <definedName name="_xlnm.Print_Area" localSheetId="5">PC入力用【3試料】!$B$1:$O$54</definedName>
    <definedName name="_xlnm.Print_Area" localSheetId="3">'基準表（裏面）'!$A$2:$F$32</definedName>
    <definedName name="_xlnm.Print_Area" localSheetId="7">記入例!$B$1:$O$55</definedName>
    <definedName name="_xlnm.Print_Area" localSheetId="0">'手書き用【1試料】（表面）'!$B$1:$O$55</definedName>
    <definedName name="_xlnm.Print_Area" localSheetId="2">'手書き用【2試料+見本】（表面) '!$B$1:$O$54</definedName>
    <definedName name="_xlnm.Print_Area" localSheetId="1">'手書き用【3試料】（表面)'!$B$1:$O$54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7" i="7" l="1"/>
  <c r="J19" i="7"/>
  <c r="C11" i="7"/>
  <c r="L23" i="11"/>
  <c r="L23" i="10"/>
  <c r="L23" i="7"/>
  <c r="G42" i="11" l="1"/>
  <c r="G41" i="11"/>
  <c r="G40" i="11"/>
  <c r="G39" i="11"/>
  <c r="G38" i="11"/>
  <c r="G42" i="10"/>
  <c r="G41" i="10"/>
  <c r="G40" i="10"/>
  <c r="G39" i="10"/>
  <c r="K42" i="10"/>
  <c r="K41" i="10"/>
  <c r="K40" i="10"/>
  <c r="K39" i="10"/>
  <c r="K38" i="10"/>
  <c r="G38" i="10"/>
  <c r="D43" i="6" l="1"/>
  <c r="D43" i="4" l="1"/>
  <c r="D42" i="4"/>
  <c r="C42" i="11"/>
  <c r="C41" i="11"/>
  <c r="C40" i="11"/>
  <c r="C39" i="11"/>
  <c r="C38" i="11"/>
  <c r="C42" i="10"/>
  <c r="C41" i="10"/>
  <c r="C40" i="10"/>
  <c r="C39" i="10"/>
  <c r="C38" i="10"/>
  <c r="C42" i="7"/>
  <c r="C41" i="7"/>
  <c r="C40" i="7"/>
  <c r="C39" i="7"/>
  <c r="C38" i="7"/>
  <c r="J47" i="11" l="1"/>
  <c r="I47" i="11"/>
  <c r="H47" i="11"/>
  <c r="G47" i="11"/>
  <c r="F47" i="11"/>
  <c r="E47" i="11"/>
  <c r="D47" i="11"/>
  <c r="C47" i="11"/>
  <c r="H43" i="11"/>
  <c r="D43" i="11"/>
  <c r="H42" i="11"/>
  <c r="D42" i="11"/>
  <c r="G37" i="11"/>
  <c r="C37" i="11"/>
  <c r="G36" i="11"/>
  <c r="C36" i="11"/>
  <c r="G35" i="11"/>
  <c r="C35" i="11"/>
  <c r="G34" i="11"/>
  <c r="C34" i="11"/>
  <c r="G33" i="11"/>
  <c r="C33" i="11"/>
  <c r="G32" i="11"/>
  <c r="C32" i="11"/>
  <c r="G31" i="11"/>
  <c r="C31" i="11"/>
  <c r="G30" i="11"/>
  <c r="C30" i="11"/>
  <c r="G29" i="11"/>
  <c r="C29" i="11"/>
  <c r="G28" i="11"/>
  <c r="C28" i="11"/>
  <c r="G27" i="11"/>
  <c r="C27" i="11"/>
  <c r="H25" i="11"/>
  <c r="L24" i="11"/>
  <c r="D24" i="11"/>
  <c r="H23" i="11"/>
  <c r="D23" i="11"/>
  <c r="D22" i="11"/>
  <c r="F20" i="11"/>
  <c r="J19" i="11"/>
  <c r="C19" i="11"/>
  <c r="D18" i="11"/>
  <c r="J17" i="11"/>
  <c r="C17" i="11"/>
  <c r="E13" i="11"/>
  <c r="L12" i="11"/>
  <c r="C12" i="11"/>
  <c r="L11" i="11"/>
  <c r="C11" i="11"/>
  <c r="L10" i="11"/>
  <c r="D10" i="11"/>
  <c r="K9" i="11"/>
  <c r="C9" i="11"/>
  <c r="C6" i="11"/>
  <c r="K47" i="10"/>
  <c r="G47" i="10"/>
  <c r="J47" i="10"/>
  <c r="I47" i="10"/>
  <c r="N47" i="10"/>
  <c r="M47" i="10"/>
  <c r="E47" i="10"/>
  <c r="F47" i="10"/>
  <c r="L47" i="10"/>
  <c r="H47" i="10"/>
  <c r="K37" i="10"/>
  <c r="K36" i="10"/>
  <c r="K35" i="10"/>
  <c r="G37" i="10"/>
  <c r="G36" i="10"/>
  <c r="G35" i="10"/>
  <c r="K34" i="10"/>
  <c r="K33" i="10"/>
  <c r="K32" i="10"/>
  <c r="G34" i="10"/>
  <c r="G33" i="10"/>
  <c r="G32" i="10"/>
  <c r="K31" i="10"/>
  <c r="G31" i="10"/>
  <c r="K30" i="10"/>
  <c r="K29" i="10"/>
  <c r="K28" i="10"/>
  <c r="G30" i="10"/>
  <c r="G29" i="10"/>
  <c r="G28" i="10"/>
  <c r="K27" i="10"/>
  <c r="G27" i="10"/>
  <c r="L43" i="10"/>
  <c r="L42" i="10"/>
  <c r="H43" i="10"/>
  <c r="H42" i="10"/>
  <c r="C30" i="10"/>
  <c r="D47" i="10"/>
  <c r="C47" i="10"/>
  <c r="D43" i="10"/>
  <c r="D42" i="10"/>
  <c r="C37" i="10"/>
  <c r="C36" i="10"/>
  <c r="C35" i="10"/>
  <c r="C34" i="10"/>
  <c r="C33" i="10"/>
  <c r="C32" i="10"/>
  <c r="C31" i="10"/>
  <c r="C29" i="10"/>
  <c r="C28" i="10"/>
  <c r="C27" i="10"/>
  <c r="H25" i="10"/>
  <c r="L24" i="10"/>
  <c r="D24" i="10"/>
  <c r="H23" i="10"/>
  <c r="D23" i="10"/>
  <c r="D22" i="10"/>
  <c r="F20" i="10"/>
  <c r="J19" i="10"/>
  <c r="C19" i="10"/>
  <c r="D18" i="10"/>
  <c r="J17" i="10"/>
  <c r="C17" i="10"/>
  <c r="E13" i="10"/>
  <c r="L12" i="10"/>
  <c r="C12" i="10"/>
  <c r="L11" i="10"/>
  <c r="C11" i="10"/>
  <c r="L10" i="10"/>
  <c r="D10" i="10"/>
  <c r="K9" i="10"/>
  <c r="C9" i="10"/>
  <c r="C6" i="10"/>
  <c r="F20" i="7" l="1"/>
  <c r="D18" i="7"/>
  <c r="C19" i="7"/>
  <c r="C17" i="7"/>
  <c r="L12" i="7"/>
  <c r="L11" i="7"/>
  <c r="L10" i="7"/>
  <c r="K9" i="7"/>
  <c r="E13" i="7"/>
  <c r="C12" i="7"/>
  <c r="D10" i="7"/>
  <c r="C9" i="7"/>
  <c r="C6" i="7"/>
  <c r="L24" i="7" l="1"/>
  <c r="C47" i="7" l="1"/>
  <c r="E47" i="7"/>
  <c r="D47" i="7"/>
  <c r="G29" i="7"/>
  <c r="F29" i="7"/>
  <c r="E29" i="7"/>
  <c r="D29" i="7"/>
  <c r="C29" i="7"/>
  <c r="G28" i="7"/>
  <c r="F28" i="7"/>
  <c r="E28" i="7"/>
  <c r="D28" i="7"/>
  <c r="C28" i="7"/>
  <c r="G27" i="7"/>
  <c r="F27" i="7"/>
  <c r="E27" i="7"/>
  <c r="D27" i="7"/>
  <c r="C27" i="7"/>
  <c r="C36" i="7"/>
  <c r="E37" i="7"/>
  <c r="E35" i="7"/>
  <c r="C37" i="7"/>
  <c r="C35" i="7"/>
  <c r="D43" i="7"/>
  <c r="D42" i="7"/>
  <c r="D22" i="7"/>
  <c r="H25" i="7"/>
  <c r="H23" i="7"/>
  <c r="D24" i="7"/>
  <c r="D23" i="7"/>
  <c r="C34" i="7"/>
  <c r="C33" i="7"/>
  <c r="C32" i="7"/>
  <c r="C3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山田　耕</author>
  </authors>
  <commentList>
    <comment ref="C6" authorId="0" shapeId="0" xr:uid="{00000000-0006-0000-0400-00000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9" authorId="0" shapeId="0" xr:uid="{00000000-0006-0000-0400-00000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9" authorId="0" shapeId="0" xr:uid="{00000000-0006-0000-0400-00000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0" authorId="0" shapeId="0" xr:uid="{00000000-0006-0000-0400-00000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0" authorId="0" shapeId="0" xr:uid="{00000000-0006-0000-0400-00000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1" authorId="0" shapeId="0" xr:uid="{00000000-0006-0000-0400-00000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1" authorId="0" shapeId="0" xr:uid="{00000000-0006-0000-0400-00000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2" authorId="0" shapeId="0" xr:uid="{00000000-0006-0000-0400-00000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2" authorId="0" shapeId="0" xr:uid="{00000000-0006-0000-0400-00000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13" authorId="0" shapeId="0" xr:uid="{00000000-0006-0000-0400-00000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7" authorId="0" shapeId="0" xr:uid="{00000000-0006-0000-0400-00000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7" authorId="0" shapeId="0" xr:uid="{00000000-0006-0000-0400-00000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8" authorId="0" shapeId="0" xr:uid="{00000000-0006-0000-0400-00000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8" authorId="0" shapeId="0" xr:uid="{00000000-0006-0000-0400-00000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9" authorId="0" shapeId="0" xr:uid="{00000000-0006-0000-0400-00000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9" authorId="0" shapeId="0" xr:uid="{00000000-0006-0000-0400-00001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0" authorId="0" shapeId="0" xr:uid="{00000000-0006-0000-0400-00001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2" authorId="0" shapeId="0" xr:uid="{00000000-0006-0000-0400-00001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3" authorId="0" shapeId="0" xr:uid="{00000000-0006-0000-0400-00001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3" authorId="0" shapeId="0" xr:uid="{00000000-0006-0000-0400-00001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3" authorId="0" shapeId="0" xr:uid="{00000000-0006-0000-0400-00001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S23" authorId="0" shapeId="0" xr:uid="{00000000-0006-0000-0400-000016000000}">
      <text>
        <r>
          <rPr>
            <sz val="9"/>
            <color indexed="81"/>
            <rFont val="ＭＳ Ｐゴシック"/>
            <family val="3"/>
            <charset val="128"/>
          </rPr>
          <t>採取者が「その他」と「すこやか」の場合は、ここに採取者を入力して下さい。</t>
        </r>
      </text>
    </comment>
    <comment ref="D24" authorId="0" shapeId="0" xr:uid="{00000000-0006-0000-0400-00001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4" authorId="0" shapeId="0" xr:uid="{00000000-0006-0000-0400-00001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5" authorId="0" shapeId="0" xr:uid="{00000000-0006-0000-0400-00001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25" authorId="0" shapeId="0" xr:uid="{00000000-0006-0000-0400-00001A000000}">
      <text>
        <r>
          <rPr>
            <sz val="9"/>
            <color indexed="81"/>
            <rFont val="ＭＳ Ｐゴシック"/>
            <family val="3"/>
            <charset val="128"/>
          </rPr>
          <t>持込または郵送が依頼者以外の場合の名前を入力して下さい。</t>
        </r>
      </text>
    </comment>
    <comment ref="C27" authorId="0" shapeId="0" xr:uid="{00000000-0006-0000-0400-00001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28" authorId="0" shapeId="0" xr:uid="{00000000-0006-0000-0400-00001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29" authorId="0" shapeId="0" xr:uid="{00000000-0006-0000-0400-00001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1" authorId="0" shapeId="0" xr:uid="{00000000-0006-0000-0400-00001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2" authorId="0" shapeId="0" xr:uid="{00000000-0006-0000-0400-00001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3" authorId="0" shapeId="0" xr:uid="{00000000-0006-0000-0400-00002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4" authorId="0" shapeId="0" xr:uid="{00000000-0006-0000-0400-00002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5" authorId="0" shapeId="0" xr:uid="{00000000-0006-0000-0400-00002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35" authorId="0" shapeId="0" xr:uid="{00000000-0006-0000-0400-00002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S35" authorId="0" shapeId="0" xr:uid="{00000000-0006-0000-0400-000024000000}">
      <text>
        <r>
          <rPr>
            <sz val="9"/>
            <color indexed="81"/>
            <rFont val="ＭＳ Ｐゴシック"/>
            <family val="3"/>
            <charset val="128"/>
          </rPr>
          <t>設置日を入力して下さい。</t>
        </r>
      </text>
    </comment>
    <comment ref="C36" authorId="0" shapeId="0" xr:uid="{00000000-0006-0000-0400-00002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7" authorId="0" shapeId="0" xr:uid="{00000000-0006-0000-0400-00002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37" authorId="0" shapeId="0" xr:uid="{00000000-0006-0000-0400-00002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S37" authorId="0" shapeId="0" xr:uid="{00000000-0006-0000-0400-000028000000}">
      <text>
        <r>
          <rPr>
            <sz val="9"/>
            <color indexed="81"/>
            <rFont val="ＭＳ Ｐゴシック"/>
            <family val="3"/>
            <charset val="128"/>
          </rPr>
          <t>検査時期を入力して下さい。</t>
        </r>
      </text>
    </comment>
    <comment ref="C38" authorId="0" shapeId="0" xr:uid="{00000000-0006-0000-0400-00002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9" authorId="0" shapeId="0" xr:uid="{00000000-0006-0000-0400-00002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0" authorId="0" shapeId="0" xr:uid="{00000000-0006-0000-0400-00002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1" authorId="0" shapeId="0" xr:uid="{00000000-0006-0000-0400-00002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2" authorId="0" shapeId="0" xr:uid="{00000000-0006-0000-0400-00002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43" authorId="0" shapeId="0" xr:uid="{00000000-0006-0000-0400-00002E000000}">
      <text>
        <r>
          <rPr>
            <sz val="9"/>
            <color indexed="81"/>
            <rFont val="ＭＳ Ｐゴシック"/>
            <family val="3"/>
            <charset val="128"/>
          </rPr>
          <t>その他の項目を入力して下さい。</t>
        </r>
      </text>
    </comment>
    <comment ref="C47" authorId="0" shapeId="0" xr:uid="{00000000-0006-0000-0400-00002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山田　耕</author>
  </authors>
  <commentList>
    <comment ref="C6" authorId="0" shapeId="0" xr:uid="{00000000-0006-0000-0500-00000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9" authorId="0" shapeId="0" xr:uid="{00000000-0006-0000-0500-00000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9" authorId="0" shapeId="0" xr:uid="{00000000-0006-0000-0500-00000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0" authorId="0" shapeId="0" xr:uid="{00000000-0006-0000-0500-00000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0" authorId="0" shapeId="0" xr:uid="{00000000-0006-0000-0500-00000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1" authorId="0" shapeId="0" xr:uid="{00000000-0006-0000-0500-00000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1" authorId="0" shapeId="0" xr:uid="{00000000-0006-0000-0500-00000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2" authorId="0" shapeId="0" xr:uid="{00000000-0006-0000-0500-00000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2" authorId="0" shapeId="0" xr:uid="{00000000-0006-0000-0500-00000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13" authorId="0" shapeId="0" xr:uid="{00000000-0006-0000-0500-00000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7" authorId="0" shapeId="0" xr:uid="{00000000-0006-0000-0500-00000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7" authorId="0" shapeId="0" xr:uid="{00000000-0006-0000-0500-00000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8" authorId="0" shapeId="0" xr:uid="{00000000-0006-0000-0500-00000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8" authorId="0" shapeId="0" xr:uid="{00000000-0006-0000-0500-00000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9" authorId="0" shapeId="0" xr:uid="{00000000-0006-0000-0500-00000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9" authorId="0" shapeId="0" xr:uid="{00000000-0006-0000-0500-00001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0" authorId="0" shapeId="0" xr:uid="{00000000-0006-0000-0500-00001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2" authorId="0" shapeId="0" xr:uid="{00000000-0006-0000-0500-00001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3" authorId="0" shapeId="0" xr:uid="{00000000-0006-0000-0500-00001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3" authorId="0" shapeId="0" xr:uid="{00000000-0006-0000-0500-00001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3" authorId="0" shapeId="0" xr:uid="{00000000-0006-0000-0500-00001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S23" authorId="0" shapeId="0" xr:uid="{00000000-0006-0000-0500-000016000000}">
      <text>
        <r>
          <rPr>
            <sz val="9"/>
            <color indexed="81"/>
            <rFont val="ＭＳ Ｐゴシック"/>
            <family val="3"/>
            <charset val="128"/>
          </rPr>
          <t>採取者が「その他」と「すこやか」の場合は、ここに採取者を入力して下さい。</t>
        </r>
      </text>
    </comment>
    <comment ref="D24" authorId="0" shapeId="0" xr:uid="{00000000-0006-0000-0500-00001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4" authorId="0" shapeId="0" xr:uid="{00000000-0006-0000-0500-00001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5" authorId="0" shapeId="0" xr:uid="{00000000-0006-0000-0500-00001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25" authorId="0" shapeId="0" xr:uid="{00000000-0006-0000-0500-00001A000000}">
      <text>
        <r>
          <rPr>
            <sz val="9"/>
            <color indexed="81"/>
            <rFont val="ＭＳ Ｐゴシック"/>
            <family val="3"/>
            <charset val="128"/>
          </rPr>
          <t>持込または郵送が依頼者以外の場合の名前を入力して下さい。</t>
        </r>
      </text>
    </comment>
    <comment ref="C27" authorId="0" shapeId="0" xr:uid="{00000000-0006-0000-0500-00001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27" authorId="0" shapeId="0" xr:uid="{00000000-0006-0000-0500-00001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27" authorId="0" shapeId="0" xr:uid="{00000000-0006-0000-0500-00001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28" authorId="0" shapeId="0" xr:uid="{00000000-0006-0000-0500-00001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28" authorId="0" shapeId="0" xr:uid="{00000000-0006-0000-0500-00001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28" authorId="0" shapeId="0" xr:uid="{00000000-0006-0000-0500-00002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29" authorId="0" shapeId="0" xr:uid="{00000000-0006-0000-0500-00002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29" authorId="0" shapeId="0" xr:uid="{00000000-0006-0000-0500-00002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29" authorId="0" shapeId="0" xr:uid="{00000000-0006-0000-0500-00002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0" authorId="0" shapeId="0" xr:uid="{00000000-0006-0000-0500-00002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0" authorId="0" shapeId="0" xr:uid="{00000000-0006-0000-0500-00002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0" authorId="0" shapeId="0" xr:uid="{00000000-0006-0000-0500-00002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1" authorId="0" shapeId="0" xr:uid="{00000000-0006-0000-0500-00002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1" authorId="0" shapeId="0" xr:uid="{00000000-0006-0000-0500-00002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1" authorId="0" shapeId="0" xr:uid="{00000000-0006-0000-0500-00002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2" authorId="0" shapeId="0" xr:uid="{00000000-0006-0000-0500-00002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2" authorId="0" shapeId="0" xr:uid="{00000000-0006-0000-0500-00002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2" authorId="0" shapeId="0" xr:uid="{00000000-0006-0000-0500-00002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3" authorId="0" shapeId="0" xr:uid="{00000000-0006-0000-0500-00002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3" authorId="0" shapeId="0" xr:uid="{00000000-0006-0000-0500-00002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3" authorId="0" shapeId="0" xr:uid="{00000000-0006-0000-0500-00002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4" authorId="0" shapeId="0" xr:uid="{00000000-0006-0000-0500-00003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4" authorId="0" shapeId="0" xr:uid="{00000000-0006-0000-0500-00003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4" authorId="0" shapeId="0" xr:uid="{00000000-0006-0000-0500-00003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5" authorId="0" shapeId="0" xr:uid="{00000000-0006-0000-0500-00003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5" authorId="0" shapeId="0" xr:uid="{00000000-0006-0000-0500-00003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5" authorId="0" shapeId="0" xr:uid="{00000000-0006-0000-0500-00003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6" authorId="0" shapeId="0" xr:uid="{00000000-0006-0000-0500-00003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6" authorId="0" shapeId="0" xr:uid="{00000000-0006-0000-0500-00003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6" authorId="0" shapeId="0" xr:uid="{00000000-0006-0000-0500-00003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7" authorId="0" shapeId="0" xr:uid="{00000000-0006-0000-0500-00003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7" authorId="0" shapeId="0" xr:uid="{00000000-0006-0000-0500-00003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37" authorId="0" shapeId="0" xr:uid="{00000000-0006-0000-0500-00003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8" authorId="0" shapeId="0" xr:uid="{00000000-0006-0000-0500-00003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9" authorId="0" shapeId="0" xr:uid="{00000000-0006-0000-0500-00003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0" authorId="0" shapeId="0" xr:uid="{00000000-0006-0000-0500-00003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1" authorId="0" shapeId="0" xr:uid="{00000000-0006-0000-0500-00003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2" authorId="0" shapeId="0" xr:uid="{00000000-0006-0000-0500-00004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43" authorId="0" shapeId="0" xr:uid="{00000000-0006-0000-0500-000041000000}">
      <text>
        <r>
          <rPr>
            <sz val="9"/>
            <color indexed="81"/>
            <rFont val="ＭＳ Ｐゴシック"/>
            <family val="3"/>
            <charset val="128"/>
          </rPr>
          <t>その他の項目を入力して下さい。</t>
        </r>
      </text>
    </comment>
    <comment ref="S43" authorId="0" shapeId="0" xr:uid="{00000000-0006-0000-0500-000042000000}">
      <text>
        <r>
          <rPr>
            <sz val="9"/>
            <color indexed="81"/>
            <rFont val="ＭＳ Ｐゴシック"/>
            <family val="3"/>
            <charset val="128"/>
          </rPr>
          <t>その他の項目を入力して下さい。</t>
        </r>
      </text>
    </comment>
    <comment ref="T43" authorId="0" shapeId="0" xr:uid="{00000000-0006-0000-0500-000043000000}">
      <text>
        <r>
          <rPr>
            <sz val="9"/>
            <color indexed="81"/>
            <rFont val="ＭＳ Ｐゴシック"/>
            <family val="3"/>
            <charset val="128"/>
          </rPr>
          <t>その他の項目を入力して下さい。</t>
        </r>
      </text>
    </comment>
    <comment ref="C47" authorId="0" shapeId="0" xr:uid="{00000000-0006-0000-0500-00004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7" authorId="0" shapeId="0" xr:uid="{00000000-0006-0000-0500-00004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47" authorId="0" shapeId="0" xr:uid="{00000000-0006-0000-0500-00004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山田　耕</author>
  </authors>
  <commentList>
    <comment ref="C6" authorId="0" shapeId="0" xr:uid="{00000000-0006-0000-0600-00000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9" authorId="0" shapeId="0" xr:uid="{00000000-0006-0000-0600-00000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9" authorId="0" shapeId="0" xr:uid="{00000000-0006-0000-0600-00000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0" authorId="0" shapeId="0" xr:uid="{00000000-0006-0000-0600-00000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0" authorId="0" shapeId="0" xr:uid="{00000000-0006-0000-0600-00000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1" authorId="0" shapeId="0" xr:uid="{00000000-0006-0000-0600-00000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1" authorId="0" shapeId="0" xr:uid="{00000000-0006-0000-0600-00000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2" authorId="0" shapeId="0" xr:uid="{00000000-0006-0000-0600-00000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12" authorId="0" shapeId="0" xr:uid="{00000000-0006-0000-0600-00000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E13" authorId="0" shapeId="0" xr:uid="{00000000-0006-0000-0600-00000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7" authorId="0" shapeId="0" xr:uid="{00000000-0006-0000-0600-00000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7" authorId="0" shapeId="0" xr:uid="{00000000-0006-0000-0600-00000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18" authorId="0" shapeId="0" xr:uid="{00000000-0006-0000-0600-00000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K18" authorId="0" shapeId="0" xr:uid="{00000000-0006-0000-0600-00000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19" authorId="0" shapeId="0" xr:uid="{00000000-0006-0000-0600-00000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J19" authorId="0" shapeId="0" xr:uid="{00000000-0006-0000-0600-00001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F20" authorId="0" shapeId="0" xr:uid="{00000000-0006-0000-0600-00001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2" authorId="0" shapeId="0" xr:uid="{00000000-0006-0000-0600-00001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D23" authorId="0" shapeId="0" xr:uid="{00000000-0006-0000-0600-00001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3" authorId="0" shapeId="0" xr:uid="{00000000-0006-0000-0600-00001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3" authorId="0" shapeId="0" xr:uid="{00000000-0006-0000-0600-00001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S23" authorId="0" shapeId="0" xr:uid="{00000000-0006-0000-0600-000016000000}">
      <text>
        <r>
          <rPr>
            <sz val="9"/>
            <color indexed="81"/>
            <rFont val="ＭＳ Ｐゴシック"/>
            <family val="3"/>
            <charset val="128"/>
          </rPr>
          <t>採取者が「その他」と「すこやか」の場合は、ここに採取者を入力して下さい。</t>
        </r>
      </text>
    </comment>
    <comment ref="D24" authorId="0" shapeId="0" xr:uid="{00000000-0006-0000-0600-00001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L24" authorId="0" shapeId="0" xr:uid="{00000000-0006-0000-0600-00001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H25" authorId="0" shapeId="0" xr:uid="{00000000-0006-0000-0600-00001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25" authorId="0" shapeId="0" xr:uid="{00000000-0006-0000-0600-00001A000000}">
      <text>
        <r>
          <rPr>
            <sz val="9"/>
            <color indexed="81"/>
            <rFont val="ＭＳ Ｐゴシック"/>
            <family val="3"/>
            <charset val="128"/>
          </rPr>
          <t>持込または郵送が依頼者以外の場合の名前を入力して下さい。</t>
        </r>
      </text>
    </comment>
    <comment ref="C27" authorId="0" shapeId="0" xr:uid="{00000000-0006-0000-0600-00001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27" authorId="0" shapeId="0" xr:uid="{00000000-0006-0000-0600-00001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28" authorId="0" shapeId="0" xr:uid="{00000000-0006-0000-0600-00001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28" authorId="0" shapeId="0" xr:uid="{00000000-0006-0000-0600-00001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29" authorId="0" shapeId="0" xr:uid="{00000000-0006-0000-0600-00001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29" authorId="0" shapeId="0" xr:uid="{00000000-0006-0000-0600-00002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0" authorId="0" shapeId="0" xr:uid="{00000000-0006-0000-0600-00002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0" authorId="0" shapeId="0" xr:uid="{00000000-0006-0000-0600-00002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1" authorId="0" shapeId="0" xr:uid="{00000000-0006-0000-0600-00002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1" authorId="0" shapeId="0" xr:uid="{00000000-0006-0000-0600-00002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2" authorId="0" shapeId="0" xr:uid="{00000000-0006-0000-0600-00002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2" authorId="0" shapeId="0" xr:uid="{00000000-0006-0000-0600-000026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3" authorId="0" shapeId="0" xr:uid="{00000000-0006-0000-0600-000027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3" authorId="0" shapeId="0" xr:uid="{00000000-0006-0000-0600-00002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4" authorId="0" shapeId="0" xr:uid="{00000000-0006-0000-0600-00002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4" authorId="0" shapeId="0" xr:uid="{00000000-0006-0000-0600-00002A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5" authorId="0" shapeId="0" xr:uid="{00000000-0006-0000-0600-00002B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5" authorId="0" shapeId="0" xr:uid="{00000000-0006-0000-0600-00002C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6" authorId="0" shapeId="0" xr:uid="{00000000-0006-0000-0600-00002D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6" authorId="0" shapeId="0" xr:uid="{00000000-0006-0000-0600-00002E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7" authorId="0" shapeId="0" xr:uid="{00000000-0006-0000-0600-00002F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37" authorId="0" shapeId="0" xr:uid="{00000000-0006-0000-0600-000030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8" authorId="0" shapeId="0" xr:uid="{00000000-0006-0000-0600-000031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39" authorId="0" shapeId="0" xr:uid="{00000000-0006-0000-0600-000032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0" authorId="0" shapeId="0" xr:uid="{00000000-0006-0000-0600-000033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1" authorId="0" shapeId="0" xr:uid="{00000000-0006-0000-0600-000034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C42" authorId="0" shapeId="0" xr:uid="{00000000-0006-0000-0600-000035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R43" authorId="0" shapeId="0" xr:uid="{00000000-0006-0000-0600-000036000000}">
      <text>
        <r>
          <rPr>
            <sz val="9"/>
            <color indexed="81"/>
            <rFont val="ＭＳ Ｐゴシック"/>
            <family val="3"/>
            <charset val="128"/>
          </rPr>
          <t>その他の項目を入力して下さい。</t>
        </r>
      </text>
    </comment>
    <comment ref="S43" authorId="0" shapeId="0" xr:uid="{00000000-0006-0000-0600-000037000000}">
      <text>
        <r>
          <rPr>
            <sz val="9"/>
            <color indexed="81"/>
            <rFont val="ＭＳ Ｐゴシック"/>
            <family val="3"/>
            <charset val="128"/>
          </rPr>
          <t>その他の項目を入力して下さい。</t>
        </r>
      </text>
    </comment>
    <comment ref="C47" authorId="0" shapeId="0" xr:uid="{00000000-0006-0000-0600-000038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 ref="G47" authorId="0" shapeId="0" xr:uid="{00000000-0006-0000-0600-000039000000}">
      <text>
        <r>
          <rPr>
            <b/>
            <sz val="9"/>
            <color indexed="81"/>
            <rFont val="ＭＳ Ｐゴシック"/>
            <family val="3"/>
            <charset val="128"/>
          </rPr>
          <t xml:space="preserve">直接入力不可！
</t>
        </r>
        <r>
          <rPr>
            <sz val="9"/>
            <color indexed="81"/>
            <rFont val="ＭＳ Ｐゴシック"/>
            <family val="3"/>
            <charset val="128"/>
          </rPr>
          <t>右側の入力欄に入力して下さい。</t>
        </r>
      </text>
    </comment>
  </commentList>
</comments>
</file>

<file path=xl/sharedStrings.xml><?xml version="1.0" encoding="utf-8"?>
<sst xmlns="http://schemas.openxmlformats.org/spreadsheetml/2006/main" count="880" uniqueCount="280">
  <si>
    <t>試料名</t>
    <rPh sb="0" eb="2">
      <t>シリョウ</t>
    </rPh>
    <rPh sb="2" eb="3">
      <t>メイ</t>
    </rPh>
    <phoneticPr fontId="2"/>
  </si>
  <si>
    <t>採取時刻</t>
    <rPh sb="0" eb="2">
      <t>サイシュ</t>
    </rPh>
    <rPh sb="2" eb="4">
      <t>ジコク</t>
    </rPh>
    <phoneticPr fontId="2"/>
  </si>
  <si>
    <t>気温</t>
    <rPh sb="0" eb="2">
      <t>キオン</t>
    </rPh>
    <phoneticPr fontId="2"/>
  </si>
  <si>
    <t>水温</t>
    <rPh sb="0" eb="2">
      <t>スイオン</t>
    </rPh>
    <phoneticPr fontId="2"/>
  </si>
  <si>
    <t>検査項目</t>
    <rPh sb="0" eb="2">
      <t>ケンサ</t>
    </rPh>
    <rPh sb="2" eb="4">
      <t>コウモク</t>
    </rPh>
    <phoneticPr fontId="2"/>
  </si>
  <si>
    <t>依頼日</t>
    <rPh sb="0" eb="2">
      <t>イライ</t>
    </rPh>
    <rPh sb="2" eb="3">
      <t>ヒ</t>
    </rPh>
    <phoneticPr fontId="2"/>
  </si>
  <si>
    <t>備考</t>
    <rPh sb="0" eb="2">
      <t>ビコウ</t>
    </rPh>
    <phoneticPr fontId="2"/>
  </si>
  <si>
    <t>採取日</t>
    <rPh sb="0" eb="2">
      <t>サイシュ</t>
    </rPh>
    <rPh sb="2" eb="3">
      <t>ヒ</t>
    </rPh>
    <phoneticPr fontId="2"/>
  </si>
  <si>
    <t>特記事項</t>
    <rPh sb="0" eb="2">
      <t>トッキ</t>
    </rPh>
    <rPh sb="2" eb="4">
      <t>ジコウ</t>
    </rPh>
    <phoneticPr fontId="2"/>
  </si>
  <si>
    <t>様</t>
    <rPh sb="0" eb="1">
      <t>サマ</t>
    </rPh>
    <phoneticPr fontId="2"/>
  </si>
  <si>
    <t>大腸菌</t>
  </si>
  <si>
    <t>100CFU/mL以下</t>
  </si>
  <si>
    <t>検出されないこと</t>
  </si>
  <si>
    <t>10mg/L以下</t>
  </si>
  <si>
    <t>200mg/L以下</t>
  </si>
  <si>
    <t>有機物（全有機炭素(TOC)の量)</t>
  </si>
  <si>
    <t>3mg/L以下</t>
  </si>
  <si>
    <t>pH値</t>
  </si>
  <si>
    <t>5.8-8.6</t>
  </si>
  <si>
    <t>味</t>
  </si>
  <si>
    <t>異常でないこと</t>
  </si>
  <si>
    <t>臭気</t>
  </si>
  <si>
    <t>色度</t>
  </si>
  <si>
    <t>5度以下</t>
  </si>
  <si>
    <t>濁度</t>
  </si>
  <si>
    <t>2度以下</t>
  </si>
  <si>
    <t>基準値</t>
    <rPh sb="0" eb="3">
      <t>キジュンチ</t>
    </rPh>
    <phoneticPr fontId="2"/>
  </si>
  <si>
    <t>□既設</t>
    <rPh sb="1" eb="3">
      <t>キセツ</t>
    </rPh>
    <phoneticPr fontId="2"/>
  </si>
  <si>
    <t>深さ</t>
    <rPh sb="0" eb="1">
      <t>フカ</t>
    </rPh>
    <phoneticPr fontId="2"/>
  </si>
  <si>
    <t>井戸区分</t>
    <rPh sb="0" eb="2">
      <t>イド</t>
    </rPh>
    <rPh sb="2" eb="4">
      <t>クブン</t>
    </rPh>
    <phoneticPr fontId="2"/>
  </si>
  <si>
    <t>一般細菌</t>
    <phoneticPr fontId="2"/>
  </si>
  <si>
    <t>硝酸態窒素及び亜硝酸態窒素</t>
    <phoneticPr fontId="2"/>
  </si>
  <si>
    <t>塩化物イオン</t>
    <phoneticPr fontId="2"/>
  </si>
  <si>
    <t>過去検査</t>
    <rPh sb="0" eb="2">
      <t>カコ</t>
    </rPh>
    <rPh sb="2" eb="4">
      <t>ケンサ</t>
    </rPh>
    <phoneticPr fontId="2"/>
  </si>
  <si>
    <t>ｍ</t>
    <phoneticPr fontId="2"/>
  </si>
  <si>
    <t>飲料水１１項目検査の内容</t>
    <rPh sb="0" eb="3">
      <t>インリョウスイ</t>
    </rPh>
    <rPh sb="5" eb="7">
      <t>コウモク</t>
    </rPh>
    <rPh sb="7" eb="9">
      <t>ケンサ</t>
    </rPh>
    <rPh sb="10" eb="12">
      <t>ナイヨウ</t>
    </rPh>
    <phoneticPr fontId="2"/>
  </si>
  <si>
    <t>(E-mailｱﾄﾞﾚｽ)</t>
    <phoneticPr fontId="2"/>
  </si>
  <si>
    <t>亜硝酸態窒素</t>
    <phoneticPr fontId="2"/>
  </si>
  <si>
    <t>例（台所蛇口など）</t>
    <rPh sb="0" eb="1">
      <t>レイ</t>
    </rPh>
    <rPh sb="2" eb="4">
      <t>ダイドコロ</t>
    </rPh>
    <rPh sb="4" eb="6">
      <t>ジャグチ</t>
    </rPh>
    <phoneticPr fontId="2"/>
  </si>
  <si>
    <t>0.04mg/L以下</t>
    <phoneticPr fontId="2"/>
  </si>
  <si>
    <t>：</t>
    <phoneticPr fontId="2"/>
  </si>
  <si>
    <t>水質基準項目と基準値（５１項目）</t>
    <phoneticPr fontId="2"/>
  </si>
  <si>
    <t>項目</t>
  </si>
  <si>
    <t>基準</t>
  </si>
  <si>
    <t>※</t>
    <phoneticPr fontId="6"/>
  </si>
  <si>
    <t>一般細菌</t>
  </si>
  <si>
    <t>1mlの検水で形成される集落数が100以下</t>
  </si>
  <si>
    <t>総トリハロメタン</t>
  </si>
  <si>
    <t>0.1mg/L以下</t>
  </si>
  <si>
    <t>トリクロロ酢酸</t>
  </si>
  <si>
    <t>0.2mg/L以下</t>
  </si>
  <si>
    <t>カドミウム及びその化合物</t>
  </si>
  <si>
    <t>ブロモジクロロメタン</t>
  </si>
  <si>
    <t>0.03mg/L以下</t>
  </si>
  <si>
    <t>水銀及びその化合物</t>
  </si>
  <si>
    <t>ブロモホルム</t>
  </si>
  <si>
    <t>0.09mg/L以下</t>
  </si>
  <si>
    <t>セレン及びその化合物</t>
  </si>
  <si>
    <t>ホルムアルデヒド</t>
  </si>
  <si>
    <t>0.08mg/L以下</t>
  </si>
  <si>
    <t>鉛及びその化合物</t>
  </si>
  <si>
    <t>鉛の量に関して、0.01mg/L以下</t>
  </si>
  <si>
    <t>亜鉛及びその化合物</t>
  </si>
  <si>
    <t>ヒ素及びその化合物</t>
  </si>
  <si>
    <t>アルミニウム及びその化合物</t>
  </si>
  <si>
    <t>六価クロム化合物</t>
  </si>
  <si>
    <t>鉄及びその化合物</t>
  </si>
  <si>
    <t>0.04mg/L以下</t>
  </si>
  <si>
    <t>銅及びその化合物</t>
  </si>
  <si>
    <t>シアン化物イオン及び塩化シアン</t>
  </si>
  <si>
    <t>ナトリウム及びその化合物</t>
  </si>
  <si>
    <t>硝酸態窒素及び亜硝酸態窒素</t>
  </si>
  <si>
    <t>マンガン及びその化合物</t>
  </si>
  <si>
    <t>フッ素及びその化合物</t>
  </si>
  <si>
    <t>塩化物イオン</t>
  </si>
  <si>
    <t>ホウ素及びその化合物</t>
  </si>
  <si>
    <t>カルシウム、マグネシウム等（硬度）</t>
  </si>
  <si>
    <t>300mg/L以下</t>
  </si>
  <si>
    <t>四塩化炭素</t>
  </si>
  <si>
    <t>0.002mg/L以下</t>
  </si>
  <si>
    <t>蒸発残留物</t>
  </si>
  <si>
    <t>500mg/L以下</t>
  </si>
  <si>
    <t>1,4-ジオキサン</t>
  </si>
  <si>
    <t>0.05mg/L以下</t>
  </si>
  <si>
    <t>陰イオン界面活性剤</t>
  </si>
  <si>
    <t>シス-1,2-ジクロロエチレン及びトランス-1,2-ジクロロエチレン</t>
  </si>
  <si>
    <t>ジェオスミン</t>
  </si>
  <si>
    <t>0.00001mg/L以下</t>
  </si>
  <si>
    <t>ジクロロメタン</t>
  </si>
  <si>
    <t>0.02mg/L以下</t>
  </si>
  <si>
    <t>2-メチルイソボルネオール</t>
  </si>
  <si>
    <t>テトラクロロエチレン</t>
  </si>
  <si>
    <t>0.01mg/L以下</t>
  </si>
  <si>
    <t>非イオン界面活性剤</t>
  </si>
  <si>
    <t>トリクロロエチレン</t>
  </si>
  <si>
    <t>フェノール類</t>
  </si>
  <si>
    <t>ベンゼン</t>
  </si>
  <si>
    <t>有機物(全有機炭素（ＴＯＣ）の量)</t>
  </si>
  <si>
    <t>塩素酸</t>
  </si>
  <si>
    <t>0.6mg/L以下</t>
  </si>
  <si>
    <t>5.8以上8.6以下</t>
  </si>
  <si>
    <t>クロロ酢酸</t>
  </si>
  <si>
    <t>クロロホルム</t>
  </si>
  <si>
    <t>0.06mg/L以下</t>
  </si>
  <si>
    <t>ジクロロ酢酸</t>
  </si>
  <si>
    <t>ジブロモクロロメタン</t>
  </si>
  <si>
    <t>臭素酸</t>
  </si>
  <si>
    <t>（空白）</t>
    <rPh sb="1" eb="3">
      <t>クウハク</t>
    </rPh>
    <phoneticPr fontId="2"/>
  </si>
  <si>
    <t>カドミウムの量に関して0.003mg/L以下</t>
    <phoneticPr fontId="2"/>
  </si>
  <si>
    <t>水銀の量に関して0.0005mg/L以下</t>
    <phoneticPr fontId="2"/>
  </si>
  <si>
    <t>セレンの量に関して0.01mg/L以下</t>
    <phoneticPr fontId="2"/>
  </si>
  <si>
    <t>亜鉛の量に関して1.0mg/L以下</t>
    <phoneticPr fontId="2"/>
  </si>
  <si>
    <t>ヒ素の量に関して0.01mg/L以下</t>
    <phoneticPr fontId="2"/>
  </si>
  <si>
    <t>アルミニウムの量に関して0.2mg/L以下</t>
    <phoneticPr fontId="2"/>
  </si>
  <si>
    <t>鉄の量に関して0.3mg/L以下</t>
    <phoneticPr fontId="2"/>
  </si>
  <si>
    <t>銅の量に関して1.0mg/L以下</t>
    <phoneticPr fontId="2"/>
  </si>
  <si>
    <t>シアンの量に関して0.01mg/L以下</t>
    <phoneticPr fontId="2"/>
  </si>
  <si>
    <t>ナトリウムの量に関して200mg/L以下</t>
    <phoneticPr fontId="2"/>
  </si>
  <si>
    <t>マンガンの量に関して0.05mg/L以下</t>
    <phoneticPr fontId="2"/>
  </si>
  <si>
    <t>フッ素の量に関して0.8mg/L以下</t>
    <phoneticPr fontId="2"/>
  </si>
  <si>
    <t>ホウ素の量に関して1.0mg/L以下</t>
    <phoneticPr fontId="2"/>
  </si>
  <si>
    <t>フェノールの量に換算して0.005mg/L以下</t>
    <phoneticPr fontId="2"/>
  </si>
  <si>
    <t>※印：飲用井戸等衛生対策要領の中で奨励されている11項目</t>
    <rPh sb="1" eb="2">
      <t>シルシ</t>
    </rPh>
    <rPh sb="3" eb="5">
      <t>インヨウ</t>
    </rPh>
    <rPh sb="5" eb="7">
      <t>イド</t>
    </rPh>
    <rPh sb="7" eb="8">
      <t>トウ</t>
    </rPh>
    <rPh sb="8" eb="10">
      <t>エイセイ</t>
    </rPh>
    <rPh sb="10" eb="12">
      <t>タイサク</t>
    </rPh>
    <rPh sb="12" eb="14">
      <t>ヨウリョウ</t>
    </rPh>
    <rPh sb="15" eb="16">
      <t>ナカ</t>
    </rPh>
    <rPh sb="17" eb="19">
      <t>ショウレイ</t>
    </rPh>
    <rPh sb="26" eb="28">
      <t>コウモク</t>
    </rPh>
    <phoneticPr fontId="6"/>
  </si>
  <si>
    <t>0.03mg/L以下</t>
    <phoneticPr fontId="6"/>
  </si>
  <si>
    <t>水道基準項目及び基準値とは、水道法第４条の規定に基づき、「水質基準に関する省令」で規定する水道水の基準です。</t>
    <rPh sb="0" eb="2">
      <t>スイドウ</t>
    </rPh>
    <rPh sb="2" eb="4">
      <t>キジュン</t>
    </rPh>
    <rPh sb="4" eb="6">
      <t>コウモク</t>
    </rPh>
    <rPh sb="6" eb="7">
      <t>オヨ</t>
    </rPh>
    <rPh sb="8" eb="11">
      <t>キジュンチ</t>
    </rPh>
    <rPh sb="45" eb="48">
      <t>スイドウスイ</t>
    </rPh>
    <rPh sb="49" eb="51">
      <t>キジュン</t>
    </rPh>
    <phoneticPr fontId="6"/>
  </si>
  <si>
    <t>□メールマガジンの配信を希望する</t>
    <rPh sb="9" eb="11">
      <t>ハイシン</t>
    </rPh>
    <rPh sb="12" eb="14">
      <t>キボウ</t>
    </rPh>
    <phoneticPr fontId="2"/>
  </si>
  <si>
    <t>依頼者</t>
    <rPh sb="0" eb="3">
      <t>イライシャ</t>
    </rPh>
    <phoneticPr fontId="2"/>
  </si>
  <si>
    <t>（フリガナ）</t>
  </si>
  <si>
    <t>住所：　〒</t>
    <rPh sb="0" eb="2">
      <t>ジュウショ</t>
    </rPh>
    <phoneticPr fontId="2"/>
  </si>
  <si>
    <t>事業所名：</t>
    <rPh sb="0" eb="3">
      <t>ジギョウショ</t>
    </rPh>
    <rPh sb="3" eb="4">
      <t>メイ</t>
    </rPh>
    <phoneticPr fontId="2"/>
  </si>
  <si>
    <t>担当者：</t>
    <rPh sb="0" eb="3">
      <t>タントウシャ</t>
    </rPh>
    <phoneticPr fontId="2"/>
  </si>
  <si>
    <t>※上記ご依頼者と異なる場合のみご記入ください。</t>
    <rPh sb="1" eb="3">
      <t>ジョウキ</t>
    </rPh>
    <rPh sb="4" eb="7">
      <t>イライシャ</t>
    </rPh>
    <rPh sb="8" eb="9">
      <t>コト</t>
    </rPh>
    <rPh sb="11" eb="13">
      <t>バアイ</t>
    </rPh>
    <rPh sb="16" eb="18">
      <t>キニュウ</t>
    </rPh>
    <phoneticPr fontId="2"/>
  </si>
  <si>
    <t>結果書に記載するお名前</t>
    <rPh sb="0" eb="2">
      <t>ケッカ</t>
    </rPh>
    <rPh sb="2" eb="3">
      <t>ショ</t>
    </rPh>
    <rPh sb="4" eb="6">
      <t>キサイ</t>
    </rPh>
    <rPh sb="9" eb="11">
      <t>ナマエ</t>
    </rPh>
    <phoneticPr fontId="2"/>
  </si>
  <si>
    <t>結果書　
　送付先</t>
    <rPh sb="0" eb="2">
      <t>ケッカ</t>
    </rPh>
    <rPh sb="2" eb="3">
      <t>ショ</t>
    </rPh>
    <rPh sb="6" eb="9">
      <t>ソウフサキ</t>
    </rPh>
    <phoneticPr fontId="2"/>
  </si>
  <si>
    <t>結果書の部数</t>
    <rPh sb="0" eb="2">
      <t>ケッカ</t>
    </rPh>
    <rPh sb="2" eb="3">
      <t>ショ</t>
    </rPh>
    <rPh sb="4" eb="6">
      <t>ブスウ</t>
    </rPh>
    <phoneticPr fontId="2"/>
  </si>
  <si>
    <t>　 年　   月　   日</t>
    <rPh sb="2" eb="3">
      <t>ネン</t>
    </rPh>
    <rPh sb="7" eb="8">
      <t>ツキ</t>
    </rPh>
    <rPh sb="12" eb="13">
      <t>ヒ</t>
    </rPh>
    <phoneticPr fontId="2"/>
  </si>
  <si>
    <t>事業所名：（個人の方はお名前）</t>
    <rPh sb="0" eb="3">
      <t>ジギョウショ</t>
    </rPh>
    <rPh sb="3" eb="4">
      <t>メイ</t>
    </rPh>
    <rPh sb="6" eb="8">
      <t>コジン</t>
    </rPh>
    <rPh sb="9" eb="10">
      <t>カタ</t>
    </rPh>
    <rPh sb="12" eb="14">
      <t>ナマエ</t>
    </rPh>
    <phoneticPr fontId="2"/>
  </si>
  <si>
    <t xml:space="preserve"> 持込方法：　□ 窓口持込　　　□ 郵送（　/　送付）→（　/　着）</t>
    <rPh sb="1" eb="3">
      <t>モチコミ</t>
    </rPh>
    <rPh sb="3" eb="5">
      <t>ホウホウ</t>
    </rPh>
    <rPh sb="9" eb="11">
      <t>マドグチ</t>
    </rPh>
    <rPh sb="11" eb="13">
      <t>モチコミ</t>
    </rPh>
    <rPh sb="18" eb="20">
      <t>ユウソウ</t>
    </rPh>
    <rPh sb="24" eb="26">
      <t>ソウフ</t>
    </rPh>
    <rPh sb="32" eb="33">
      <t>チャク</t>
    </rPh>
    <phoneticPr fontId="2"/>
  </si>
  <si>
    <t>　（氏名　   　　  　　　）</t>
    <phoneticPr fontId="2"/>
  </si>
  <si>
    <t>　 採取者：　□ 依頼者　　□ その他（　　　 　　　　　　　　　　　　　）</t>
    <rPh sb="2" eb="4">
      <t>サイシュ</t>
    </rPh>
    <rPh sb="4" eb="5">
      <t>シャ</t>
    </rPh>
    <rPh sb="9" eb="12">
      <t>イライシャ</t>
    </rPh>
    <rPh sb="18" eb="19">
      <t>ホカ</t>
    </rPh>
    <phoneticPr fontId="2"/>
  </si>
  <si>
    <t>分析依頼書</t>
    <phoneticPr fontId="2"/>
  </si>
  <si>
    <t>　水道法では上記の11項目以外にも水質基準が
　定められた項目があります。（裏面参照）
　お気軽にお問い合わせください。</t>
    <rPh sb="6" eb="8">
      <t>ジョウキ</t>
    </rPh>
    <phoneticPr fontId="2"/>
  </si>
  <si>
    <t>ＴＥＬ：</t>
    <phoneticPr fontId="2"/>
  </si>
  <si>
    <t>ＦＡＸ：</t>
    <phoneticPr fontId="2"/>
  </si>
  <si>
    <t>携　帯：</t>
    <rPh sb="0" eb="1">
      <t>ケイ</t>
    </rPh>
    <rPh sb="2" eb="3">
      <t>オビ</t>
    </rPh>
    <phoneticPr fontId="2"/>
  </si>
  <si>
    <t xml:space="preserve">        -          -</t>
  </si>
  <si>
    <t xml:space="preserve">        -          -</t>
    <phoneticPr fontId="2"/>
  </si>
  <si>
    <r>
      <t>味</t>
    </r>
    <r>
      <rPr>
        <vertAlign val="superscript"/>
        <sz val="9"/>
        <color theme="1"/>
        <rFont val="HG丸ｺﾞｼｯｸM-PRO"/>
        <family val="3"/>
        <charset val="128"/>
      </rPr>
      <t>※</t>
    </r>
    <phoneticPr fontId="2"/>
  </si>
  <si>
    <t>受付</t>
    <rPh sb="0" eb="2">
      <t>ウケツケ</t>
    </rPh>
    <phoneticPr fontId="2"/>
  </si>
  <si>
    <t>確認</t>
    <rPh sb="0" eb="2">
      <t>カクニン</t>
    </rPh>
    <phoneticPr fontId="2"/>
  </si>
  <si>
    <t xml:space="preserve">   ／    ／</t>
    <phoneticPr fontId="2"/>
  </si>
  <si>
    <t>※基準に適合しない水は、味の検査ができない場合があります。</t>
    <rPh sb="1" eb="3">
      <t>キジュン</t>
    </rPh>
    <rPh sb="4" eb="6">
      <t>テキゴウ</t>
    </rPh>
    <rPh sb="9" eb="10">
      <t>ミズ</t>
    </rPh>
    <rPh sb="12" eb="13">
      <t>アジ</t>
    </rPh>
    <rPh sb="14" eb="16">
      <t>ケンサ</t>
    </rPh>
    <rPh sb="21" eb="23">
      <t>バアイ</t>
    </rPh>
    <phoneticPr fontId="2"/>
  </si>
  <si>
    <t>（水道水質基準適合検査用）</t>
    <rPh sb="1" eb="7">
      <t>スイドウスイシツキジュン</t>
    </rPh>
    <rPh sb="7" eb="9">
      <t>テキゴウ</t>
    </rPh>
    <rPh sb="9" eb="12">
      <t>ケンサヨウ</t>
    </rPh>
    <phoneticPr fontId="2"/>
  </si>
  <si>
    <t>検査料金</t>
    <rPh sb="0" eb="2">
      <t>ケンサ</t>
    </rPh>
    <rPh sb="2" eb="4">
      <t>リョウキン</t>
    </rPh>
    <phoneticPr fontId="2"/>
  </si>
  <si>
    <r>
      <t>□なし　□あり</t>
    </r>
    <r>
      <rPr>
        <sz val="8"/>
        <color theme="1"/>
        <rFont val="HG丸ｺﾞｼｯｸM-PRO"/>
        <family val="3"/>
        <charset val="128"/>
      </rPr>
      <t>（当財団・他社　時期:　　 　頃）</t>
    </r>
    <rPh sb="9" eb="11">
      <t>ザイダン</t>
    </rPh>
    <phoneticPr fontId="2"/>
  </si>
  <si>
    <t>受付日：</t>
    <rPh sb="0" eb="3">
      <t>ウケツケビ</t>
    </rPh>
    <phoneticPr fontId="2"/>
  </si>
  <si>
    <t>報告書番号：</t>
    <rPh sb="0" eb="3">
      <t>ホウコクショ</t>
    </rPh>
    <rPh sb="3" eb="5">
      <t>バンゴウ</t>
    </rPh>
    <phoneticPr fontId="2"/>
  </si>
  <si>
    <t xml:space="preserve"> 顧客ID：</t>
    <rPh sb="1" eb="3">
      <t>コキャク</t>
    </rPh>
    <phoneticPr fontId="2"/>
  </si>
  <si>
    <r>
      <t>円</t>
    </r>
    <r>
      <rPr>
        <sz val="9"/>
        <color theme="1"/>
        <rFont val="HG丸ｺﾞｼｯｸM-PRO"/>
        <family val="3"/>
        <charset val="128"/>
      </rPr>
      <t>（税抜・税込）</t>
    </r>
    <r>
      <rPr>
        <sz val="10"/>
        <color theme="1"/>
        <rFont val="HG丸ｺﾞｼｯｸM-PRO"/>
        <family val="3"/>
        <charset val="128"/>
      </rPr>
      <t xml:space="preserve">　□ 領収済 </t>
    </r>
    <rPh sb="0" eb="1">
      <t>エン</t>
    </rPh>
    <rPh sb="2" eb="4">
      <t>ゼイヌキ</t>
    </rPh>
    <phoneticPr fontId="2"/>
  </si>
  <si>
    <t>試料採取</t>
    <rPh sb="0" eb="2">
      <t>シリョウ</t>
    </rPh>
    <rPh sb="2" eb="4">
      <t>サイシュ</t>
    </rPh>
    <phoneticPr fontId="2"/>
  </si>
  <si>
    <t>試料受入</t>
    <rPh sb="0" eb="2">
      <t>シリョウ</t>
    </rPh>
    <rPh sb="2" eb="4">
      <t>ウケイレ</t>
    </rPh>
    <phoneticPr fontId="2"/>
  </si>
  <si>
    <t>太枠内をご記入ください。</t>
    <rPh sb="0" eb="2">
      <t>フトワク</t>
    </rPh>
    <rPh sb="2" eb="3">
      <t>ナイ</t>
    </rPh>
    <rPh sb="5" eb="7">
      <t>キニュウ</t>
    </rPh>
    <phoneticPr fontId="2"/>
  </si>
  <si>
    <t>※ お持込みは月・火・水の午前中にお願いします。</t>
    <rPh sb="3" eb="5">
      <t>モチコ</t>
    </rPh>
    <rPh sb="7" eb="8">
      <t>ツキ</t>
    </rPh>
    <rPh sb="9" eb="10">
      <t>カ</t>
    </rPh>
    <rPh sb="11" eb="12">
      <t>ミズ</t>
    </rPh>
    <rPh sb="13" eb="15">
      <t>ゴゼン</t>
    </rPh>
    <rPh sb="15" eb="16">
      <t>チュウ</t>
    </rPh>
    <rPh sb="18" eb="19">
      <t>ネガ</t>
    </rPh>
    <phoneticPr fontId="2"/>
  </si>
  <si>
    <t xml:space="preserve"> 持込または郵送が依頼者以外の場合　お名前（　  　　　　　　　 　　　）</t>
    <rPh sb="1" eb="3">
      <t>モチコミ</t>
    </rPh>
    <rPh sb="6" eb="8">
      <t>ユウソウ</t>
    </rPh>
    <rPh sb="9" eb="12">
      <t>イライシャ</t>
    </rPh>
    <rPh sb="12" eb="14">
      <t>イガイ</t>
    </rPh>
    <rPh sb="15" eb="17">
      <t>バアイ</t>
    </rPh>
    <rPh sb="19" eb="21">
      <t>ナマエ</t>
    </rPh>
    <phoneticPr fontId="2"/>
  </si>
  <si>
    <r>
      <t>住所：　</t>
    </r>
    <r>
      <rPr>
        <sz val="9"/>
        <color rgb="FFFF0000"/>
        <rFont val="HG丸ｺﾞｼｯｸM-PRO"/>
        <family val="3"/>
        <charset val="128"/>
      </rPr>
      <t>〒○○○-○○○○</t>
    </r>
    <rPh sb="0" eb="2">
      <t>ジュウショ</t>
    </rPh>
    <phoneticPr fontId="2"/>
  </si>
  <si>
    <t>久留米市○○町△△番地</t>
    <rPh sb="0" eb="4">
      <t>クルメシ</t>
    </rPh>
    <rPh sb="6" eb="7">
      <t>マチ</t>
    </rPh>
    <rPh sb="9" eb="11">
      <t>バンチ</t>
    </rPh>
    <phoneticPr fontId="37"/>
  </si>
  <si>
    <t>○○○-○○○-○○○○</t>
    <phoneticPr fontId="2"/>
  </si>
  <si>
    <r>
      <t>　 採取者：　</t>
    </r>
    <r>
      <rPr>
        <sz val="9"/>
        <color rgb="FFFF0000"/>
        <rFont val="HG丸ｺﾞｼｯｸM-PRO"/>
        <family val="3"/>
        <charset val="128"/>
      </rPr>
      <t>☑</t>
    </r>
    <r>
      <rPr>
        <sz val="9"/>
        <color theme="1"/>
        <rFont val="HG丸ｺﾞｼｯｸM-PRO"/>
        <family val="3"/>
        <charset val="128"/>
      </rPr>
      <t xml:space="preserve"> 依頼者　　□ その他（　　　 　　　　　　　　　　　　　）</t>
    </r>
    <rPh sb="2" eb="4">
      <t>サイシュ</t>
    </rPh>
    <rPh sb="4" eb="5">
      <t>シャ</t>
    </rPh>
    <rPh sb="9" eb="12">
      <t>イライシャ</t>
    </rPh>
    <rPh sb="18" eb="19">
      <t>ホカ</t>
    </rPh>
    <phoneticPr fontId="2"/>
  </si>
  <si>
    <r>
      <t xml:space="preserve"> 持込方法：　</t>
    </r>
    <r>
      <rPr>
        <sz val="9"/>
        <color rgb="FFFF0000"/>
        <rFont val="HG丸ｺﾞｼｯｸM-PRO"/>
        <family val="3"/>
        <charset val="128"/>
      </rPr>
      <t>☑</t>
    </r>
    <r>
      <rPr>
        <sz val="9"/>
        <color theme="1"/>
        <rFont val="HG丸ｺﾞｼｯｸM-PRO"/>
        <family val="3"/>
        <charset val="128"/>
      </rPr>
      <t xml:space="preserve"> 窓口持込　　　□ 郵送（　/　送付）→（　/　着）</t>
    </r>
    <rPh sb="1" eb="3">
      <t>モチコミ</t>
    </rPh>
    <rPh sb="3" eb="5">
      <t>ホウホウ</t>
    </rPh>
    <rPh sb="9" eb="11">
      <t>マドグチ</t>
    </rPh>
    <rPh sb="11" eb="13">
      <t>モチコミ</t>
    </rPh>
    <rPh sb="18" eb="20">
      <t>ユウソウ</t>
    </rPh>
    <rPh sb="24" eb="26">
      <t>ソウフ</t>
    </rPh>
    <rPh sb="32" eb="33">
      <t>チャク</t>
    </rPh>
    <phoneticPr fontId="2"/>
  </si>
  <si>
    <t>台所蛇口</t>
    <rPh sb="0" eb="2">
      <t>ダイドコロ</t>
    </rPh>
    <rPh sb="2" eb="4">
      <t>ジャグチ</t>
    </rPh>
    <phoneticPr fontId="37"/>
  </si>
  <si>
    <t>鈴木</t>
    <rPh sb="0" eb="2">
      <t>スズキ</t>
    </rPh>
    <phoneticPr fontId="37"/>
  </si>
  <si>
    <t>株式会社　鈴木設備</t>
    <rPh sb="0" eb="4">
      <t>カブシキガイシャ</t>
    </rPh>
    <rPh sb="5" eb="7">
      <t>スズキ</t>
    </rPh>
    <rPh sb="7" eb="9">
      <t>セツビ</t>
    </rPh>
    <phoneticPr fontId="37"/>
  </si>
  <si>
    <t>（フリガナ）</t>
    <phoneticPr fontId="37"/>
  </si>
  <si>
    <t>スズキセツビ</t>
    <phoneticPr fontId="37"/>
  </si>
  <si>
    <t>suzuki@susetu.co.jp</t>
    <phoneticPr fontId="37"/>
  </si>
  <si>
    <r>
      <rPr>
        <sz val="9"/>
        <color rgb="FFFF0000"/>
        <rFont val="HG丸ｺﾞｼｯｸM-PRO"/>
        <family val="3"/>
        <charset val="128"/>
      </rPr>
      <t>☑</t>
    </r>
    <r>
      <rPr>
        <sz val="9"/>
        <color theme="1"/>
        <rFont val="HG丸ｺﾞｼｯｸM-PRO"/>
        <family val="3"/>
        <charset val="128"/>
      </rPr>
      <t>メールマガジンの配信を希望する</t>
    </r>
    <rPh sb="9" eb="11">
      <t>ハイシン</t>
    </rPh>
    <rPh sb="12" eb="14">
      <t>キボウ</t>
    </rPh>
    <phoneticPr fontId="2"/>
  </si>
  <si>
    <r>
      <rPr>
        <sz val="9"/>
        <color rgb="FFFF0000"/>
        <rFont val="HG丸ｺﾞｼｯｸM-PRO"/>
        <family val="3"/>
        <charset val="128"/>
      </rPr>
      <t>25.5</t>
    </r>
    <r>
      <rPr>
        <sz val="9"/>
        <color theme="1"/>
        <rFont val="HG丸ｺﾞｼｯｸM-PRO"/>
        <family val="3"/>
        <charset val="128"/>
      </rPr>
      <t xml:space="preserve">      ℃</t>
    </r>
    <phoneticPr fontId="2"/>
  </si>
  <si>
    <r>
      <rPr>
        <sz val="9"/>
        <color rgb="FFFF0000"/>
        <rFont val="HG丸ｺﾞｼｯｸM-PRO"/>
        <family val="3"/>
        <charset val="128"/>
      </rPr>
      <t>18.5</t>
    </r>
    <r>
      <rPr>
        <sz val="9"/>
        <color theme="1"/>
        <rFont val="HG丸ｺﾞｼｯｸM-PRO"/>
        <family val="3"/>
        <charset val="128"/>
      </rPr>
      <t xml:space="preserve">      ℃</t>
    </r>
    <phoneticPr fontId="2"/>
  </si>
  <si>
    <r>
      <t xml:space="preserve">   </t>
    </r>
    <r>
      <rPr>
        <sz val="9"/>
        <color rgb="FFFF0000"/>
        <rFont val="HG丸ｺﾞｼｯｸM-PRO"/>
        <family val="3"/>
        <charset val="128"/>
      </rPr>
      <t xml:space="preserve"> ☑</t>
    </r>
    <r>
      <rPr>
        <sz val="9"/>
        <color theme="1"/>
        <rFont val="HG丸ｺﾞｼｯｸM-PRO"/>
        <family val="3"/>
        <charset val="128"/>
      </rPr>
      <t xml:space="preserve">新設( </t>
    </r>
    <r>
      <rPr>
        <sz val="9"/>
        <color rgb="FFFF0000"/>
        <rFont val="HG丸ｺﾞｼｯｸM-PRO"/>
        <family val="3"/>
        <charset val="128"/>
      </rPr>
      <t xml:space="preserve">2018年4月 </t>
    </r>
    <r>
      <rPr>
        <sz val="9"/>
        <color theme="1"/>
        <rFont val="HG丸ｺﾞｼｯｸM-PRO"/>
        <family val="3"/>
        <charset val="128"/>
      </rPr>
      <t>設置日)</t>
    </r>
    <rPh sb="5" eb="7">
      <t>シンセツ</t>
    </rPh>
    <rPh sb="13" eb="14">
      <t>ネン</t>
    </rPh>
    <rPh sb="15" eb="16">
      <t>ガツ</t>
    </rPh>
    <rPh sb="17" eb="19">
      <t>セッチ</t>
    </rPh>
    <rPh sb="19" eb="20">
      <t>ビ</t>
    </rPh>
    <phoneticPr fontId="2"/>
  </si>
  <si>
    <r>
      <t>□なし　</t>
    </r>
    <r>
      <rPr>
        <sz val="9"/>
        <color rgb="FFFF0000"/>
        <rFont val="HG丸ｺﾞｼｯｸM-PRO"/>
        <family val="3"/>
        <charset val="128"/>
      </rPr>
      <t>☑</t>
    </r>
    <r>
      <rPr>
        <sz val="9"/>
        <color theme="1"/>
        <rFont val="HG丸ｺﾞｼｯｸM-PRO"/>
        <family val="3"/>
        <charset val="128"/>
      </rPr>
      <t>あり</t>
    </r>
    <r>
      <rPr>
        <sz val="8"/>
        <color theme="1"/>
        <rFont val="HG丸ｺﾞｼｯｸM-PRO"/>
        <family val="3"/>
        <charset val="128"/>
      </rPr>
      <t>（当財団・他社　時期:</t>
    </r>
    <r>
      <rPr>
        <sz val="8"/>
        <color rgb="FFFF0000"/>
        <rFont val="HG丸ｺﾞｼｯｸM-PRO"/>
        <family val="3"/>
        <charset val="128"/>
      </rPr>
      <t>H28.10</t>
    </r>
    <r>
      <rPr>
        <sz val="8"/>
        <color theme="1"/>
        <rFont val="HG丸ｺﾞｼｯｸM-PRO"/>
        <family val="3"/>
        <charset val="128"/>
      </rPr>
      <t>頃）</t>
    </r>
    <rPh sb="9" eb="11">
      <t>ザイダン</t>
    </rPh>
    <phoneticPr fontId="2"/>
  </si>
  <si>
    <t>住所：　</t>
    <rPh sb="0" eb="2">
      <t>ジュウショ</t>
    </rPh>
    <phoneticPr fontId="2"/>
  </si>
  <si>
    <t>住所：</t>
    <rPh sb="0" eb="2">
      <t>ジュウショ</t>
    </rPh>
    <phoneticPr fontId="2"/>
  </si>
  <si>
    <t>□メールマガジンの配信を希望する</t>
    <phoneticPr fontId="37"/>
  </si>
  <si>
    <t>℃</t>
  </si>
  <si>
    <t>□既設　□新設（設置日:   　　　　 　　）</t>
    <rPh sb="1" eb="3">
      <t>キセツ</t>
    </rPh>
    <phoneticPr fontId="2"/>
  </si>
  <si>
    <t>採取日</t>
    <rPh sb="0" eb="2">
      <t>サイシュ</t>
    </rPh>
    <rPh sb="2" eb="3">
      <t>ビ</t>
    </rPh>
    <phoneticPr fontId="37"/>
  </si>
  <si>
    <t>採取時刻</t>
    <rPh sb="0" eb="2">
      <t>サイシュ</t>
    </rPh>
    <rPh sb="2" eb="4">
      <t>ジコク</t>
    </rPh>
    <phoneticPr fontId="37"/>
  </si>
  <si>
    <t>気温</t>
    <rPh sb="0" eb="2">
      <t>キオン</t>
    </rPh>
    <phoneticPr fontId="37"/>
  </si>
  <si>
    <t>水温</t>
    <rPh sb="0" eb="2">
      <t>スイオン</t>
    </rPh>
    <phoneticPr fontId="37"/>
  </si>
  <si>
    <t>採取者</t>
    <rPh sb="0" eb="2">
      <t>サイシュ</t>
    </rPh>
    <rPh sb="2" eb="3">
      <t>シャ</t>
    </rPh>
    <phoneticPr fontId="37"/>
  </si>
  <si>
    <t>持込</t>
    <rPh sb="0" eb="2">
      <t>モチコミ</t>
    </rPh>
    <phoneticPr fontId="37"/>
  </si>
  <si>
    <t xml:space="preserve"> 持込または郵送が依頼者以外の場合</t>
    <rPh sb="1" eb="3">
      <t>モチコミ</t>
    </rPh>
    <rPh sb="6" eb="8">
      <t>ユウソウ</t>
    </rPh>
    <rPh sb="9" eb="12">
      <t>イライシャ</t>
    </rPh>
    <rPh sb="12" eb="14">
      <t>イガイ</t>
    </rPh>
    <rPh sb="15" eb="17">
      <t>バアイ</t>
    </rPh>
    <phoneticPr fontId="2"/>
  </si>
  <si>
    <t>依頼者以外の場合</t>
    <rPh sb="0" eb="3">
      <t>イライシャ</t>
    </rPh>
    <rPh sb="3" eb="5">
      <t>イガイ</t>
    </rPh>
    <rPh sb="6" eb="8">
      <t>バアイ</t>
    </rPh>
    <phoneticPr fontId="37"/>
  </si>
  <si>
    <t>部数</t>
    <rPh sb="0" eb="2">
      <t>ブスウ</t>
    </rPh>
    <phoneticPr fontId="37"/>
  </si>
  <si>
    <t>飲料水１１項目検査</t>
  </si>
  <si>
    <t>鉄</t>
    <rPh sb="0" eb="1">
      <t>テツ</t>
    </rPh>
    <phoneticPr fontId="2"/>
  </si>
  <si>
    <t>マンガン</t>
  </si>
  <si>
    <t>硬度</t>
    <rPh sb="0" eb="2">
      <t>コウド</t>
    </rPh>
    <phoneticPr fontId="2"/>
  </si>
  <si>
    <t>その他</t>
    <rPh sb="2" eb="3">
      <t>タ</t>
    </rPh>
    <phoneticPr fontId="2"/>
  </si>
  <si>
    <t>井戸区分</t>
    <rPh sb="0" eb="2">
      <t>イド</t>
    </rPh>
    <rPh sb="2" eb="4">
      <t>クブン</t>
    </rPh>
    <phoneticPr fontId="37"/>
  </si>
  <si>
    <t>過去検査</t>
    <rPh sb="0" eb="2">
      <t>カコ</t>
    </rPh>
    <rPh sb="2" eb="4">
      <t>ケンサ</t>
    </rPh>
    <phoneticPr fontId="37"/>
  </si>
  <si>
    <t>深さ</t>
    <rPh sb="0" eb="1">
      <t>フカ</t>
    </rPh>
    <phoneticPr fontId="37"/>
  </si>
  <si>
    <t>m</t>
    <phoneticPr fontId="37"/>
  </si>
  <si>
    <t>℃</t>
    <phoneticPr fontId="37"/>
  </si>
  <si>
    <t>試料名1行目</t>
    <rPh sb="0" eb="2">
      <t>シリョウ</t>
    </rPh>
    <rPh sb="2" eb="3">
      <t>メイ</t>
    </rPh>
    <rPh sb="4" eb="5">
      <t>ギョウ</t>
    </rPh>
    <rPh sb="5" eb="6">
      <t>メ</t>
    </rPh>
    <phoneticPr fontId="37"/>
  </si>
  <si>
    <t>試料名2行目</t>
    <rPh sb="0" eb="2">
      <t>シリョウ</t>
    </rPh>
    <rPh sb="2" eb="3">
      <t>メイ</t>
    </rPh>
    <rPh sb="4" eb="5">
      <t>ギョウ</t>
    </rPh>
    <rPh sb="5" eb="6">
      <t>メ</t>
    </rPh>
    <phoneticPr fontId="37"/>
  </si>
  <si>
    <t>試料名3行目</t>
    <rPh sb="0" eb="2">
      <t>シリョウ</t>
    </rPh>
    <rPh sb="2" eb="3">
      <t>メイ</t>
    </rPh>
    <rPh sb="4" eb="5">
      <t>ギョウ</t>
    </rPh>
    <rPh sb="5" eb="6">
      <t>メ</t>
    </rPh>
    <phoneticPr fontId="37"/>
  </si>
  <si>
    <t>検査料金</t>
    <rPh sb="0" eb="2">
      <t>ケンサ</t>
    </rPh>
    <rPh sb="2" eb="4">
      <t>リョウキン</t>
    </rPh>
    <phoneticPr fontId="37"/>
  </si>
  <si>
    <t>税抜・税込</t>
    <rPh sb="0" eb="2">
      <t>ゼイヌキ</t>
    </rPh>
    <rPh sb="3" eb="5">
      <t>ゼイコミ</t>
    </rPh>
    <phoneticPr fontId="37"/>
  </si>
  <si>
    <t>領収済み</t>
    <rPh sb="0" eb="3">
      <t>リョウシュウズ</t>
    </rPh>
    <phoneticPr fontId="37"/>
  </si>
  <si>
    <t>円</t>
    <rPh sb="0" eb="1">
      <t>エン</t>
    </rPh>
    <phoneticPr fontId="37"/>
  </si>
  <si>
    <t>依頼者名</t>
    <rPh sb="0" eb="2">
      <t>イライ</t>
    </rPh>
    <rPh sb="2" eb="3">
      <t>シャ</t>
    </rPh>
    <rPh sb="3" eb="4">
      <t>メイ</t>
    </rPh>
    <phoneticPr fontId="37"/>
  </si>
  <si>
    <t>郵便番号</t>
    <rPh sb="0" eb="4">
      <t>ユウビンバンゴウ</t>
    </rPh>
    <phoneticPr fontId="37"/>
  </si>
  <si>
    <t>住所1行目</t>
    <rPh sb="0" eb="2">
      <t>ジュウショ</t>
    </rPh>
    <rPh sb="3" eb="5">
      <t>ギョウメ</t>
    </rPh>
    <phoneticPr fontId="37"/>
  </si>
  <si>
    <t>住所2行目</t>
    <rPh sb="0" eb="2">
      <t>ジュウショ</t>
    </rPh>
    <rPh sb="3" eb="5">
      <t>ギョウメ</t>
    </rPh>
    <phoneticPr fontId="37"/>
  </si>
  <si>
    <t>担当者</t>
    <rPh sb="0" eb="3">
      <t>タントウシャ</t>
    </rPh>
    <phoneticPr fontId="37"/>
  </si>
  <si>
    <t>TEL</t>
    <phoneticPr fontId="37"/>
  </si>
  <si>
    <t>FAX</t>
    <phoneticPr fontId="37"/>
  </si>
  <si>
    <t>携帯</t>
    <rPh sb="0" eb="2">
      <t>ケイタイ</t>
    </rPh>
    <phoneticPr fontId="37"/>
  </si>
  <si>
    <t>事業所名</t>
    <rPh sb="0" eb="4">
      <t>ジギョウショメイ</t>
    </rPh>
    <phoneticPr fontId="37"/>
  </si>
  <si>
    <t>結果書名前</t>
    <rPh sb="0" eb="3">
      <t>ケッカショ</t>
    </rPh>
    <rPh sb="3" eb="5">
      <t>ナマエ</t>
    </rPh>
    <phoneticPr fontId="37"/>
  </si>
  <si>
    <t>結果書送付先</t>
    <rPh sb="0" eb="3">
      <t>ケッカショ</t>
    </rPh>
    <rPh sb="3" eb="6">
      <t>ソウフサキ</t>
    </rPh>
    <phoneticPr fontId="37"/>
  </si>
  <si>
    <t>Email</t>
    <phoneticPr fontId="37"/>
  </si>
  <si>
    <t>スズキ</t>
    <phoneticPr fontId="37"/>
  </si>
  <si>
    <t xml:space="preserve">□領収済 </t>
    <phoneticPr fontId="37"/>
  </si>
  <si>
    <t>(税抜・税込)</t>
    <phoneticPr fontId="37"/>
  </si>
  <si>
    <t>□なし　□あり</t>
    <phoneticPr fontId="2"/>
  </si>
  <si>
    <t>□既設　□新設（設置日:　　　 　　）</t>
    <rPh sb="1" eb="3">
      <t>キセツ</t>
    </rPh>
    <phoneticPr fontId="2"/>
  </si>
  <si>
    <t>※ 検査結果は完全に安全な水であることを保障するものではありません。</t>
    <rPh sb="2" eb="4">
      <t>ケンサ</t>
    </rPh>
    <phoneticPr fontId="2"/>
  </si>
  <si>
    <t>※ 結果書発行後の記載事項変更及び追加発行は手数料が発生いたします。</t>
    <rPh sb="2" eb="4">
      <t>ケッカ</t>
    </rPh>
    <rPh sb="4" eb="5">
      <t>ショ</t>
    </rPh>
    <rPh sb="5" eb="7">
      <t>ハッコウ</t>
    </rPh>
    <rPh sb="7" eb="8">
      <t>ゴ</t>
    </rPh>
    <rPh sb="9" eb="11">
      <t>キサイ</t>
    </rPh>
    <rPh sb="11" eb="13">
      <t>ジコウ</t>
    </rPh>
    <rPh sb="13" eb="15">
      <t>ヘンコウ</t>
    </rPh>
    <rPh sb="15" eb="16">
      <t>オヨ</t>
    </rPh>
    <rPh sb="17" eb="19">
      <t>ツイカ</t>
    </rPh>
    <rPh sb="19" eb="21">
      <t>ハッコウ</t>
    </rPh>
    <rPh sb="22" eb="25">
      <t>テスウリョウ</t>
    </rPh>
    <rPh sb="26" eb="28">
      <t>ハッセイ</t>
    </rPh>
    <phoneticPr fontId="2"/>
  </si>
  <si>
    <t>※ 個人情報はご依頼者の承諾なく第三者に対し提供いたしません。</t>
    <rPh sb="2" eb="4">
      <t>コジン</t>
    </rPh>
    <rPh sb="8" eb="11">
      <t>イライシャ</t>
    </rPh>
    <phoneticPr fontId="2"/>
  </si>
  <si>
    <t>※ 本検査では水道水に適用される安全基準(水道水質基準)を満たす水であるかを検査します。</t>
  </si>
  <si>
    <t>※ 本検査では水道水に適用される安全基準(水道水質基準)を満たす水であるかを検査します。</t>
    <phoneticPr fontId="2"/>
  </si>
  <si>
    <t xml:space="preserve"> 依頼者住所と異なる場合は住所等を記入してください。</t>
    <rPh sb="1" eb="4">
      <t>イライシャ</t>
    </rPh>
    <rPh sb="4" eb="6">
      <t>ジュウショ</t>
    </rPh>
    <rPh sb="7" eb="8">
      <t>コト</t>
    </rPh>
    <rPh sb="10" eb="12">
      <t>バアイ</t>
    </rPh>
    <rPh sb="13" eb="15">
      <t>ジュウショ</t>
    </rPh>
    <rPh sb="15" eb="16">
      <t>トウ</t>
    </rPh>
    <rPh sb="17" eb="19">
      <t>キニュウ</t>
    </rPh>
    <phoneticPr fontId="2"/>
  </si>
  <si>
    <t>例：</t>
    <phoneticPr fontId="2"/>
  </si>
  <si>
    <t>給湯施設　外水栓</t>
    <phoneticPr fontId="37"/>
  </si>
  <si>
    <r>
      <t>（　</t>
    </r>
    <r>
      <rPr>
        <sz val="9"/>
        <color indexed="8"/>
        <rFont val="HGP行書体"/>
        <family val="4"/>
        <charset val="128"/>
      </rPr>
      <t>○○町○○　○丁目○番地　）</t>
    </r>
    <rPh sb="4" eb="5">
      <t>マチ</t>
    </rPh>
    <rPh sb="9" eb="10">
      <t>チョウ</t>
    </rPh>
    <rPh sb="10" eb="11">
      <t>メ</t>
    </rPh>
    <rPh sb="12" eb="14">
      <t>バンチ</t>
    </rPh>
    <phoneticPr fontId="2"/>
  </si>
  <si>
    <t>25.5 ℃</t>
    <phoneticPr fontId="37"/>
  </si>
  <si>
    <t>15.5 ℃</t>
    <phoneticPr fontId="37"/>
  </si>
  <si>
    <t>たまに黒い砂のようなかたまりがでる</t>
    <phoneticPr fontId="37"/>
  </si>
  <si>
    <r>
      <t xml:space="preserve">□既設　☑新設（設置日: </t>
    </r>
    <r>
      <rPr>
        <sz val="10"/>
        <color theme="1"/>
        <rFont val="HGS行書体"/>
        <family val="4"/>
        <charset val="128"/>
      </rPr>
      <t>H30.9</t>
    </r>
    <r>
      <rPr>
        <sz val="9"/>
        <color theme="1"/>
        <rFont val="HG丸ｺﾞｼｯｸM-PRO"/>
        <family val="3"/>
        <charset val="128"/>
      </rPr>
      <t>）</t>
    </r>
    <rPh sb="1" eb="3">
      <t>キセツ</t>
    </rPh>
    <phoneticPr fontId="2"/>
  </si>
  <si>
    <t>☑なし　□あり</t>
    <phoneticPr fontId="2"/>
  </si>
  <si>
    <t>銅、亜鉛</t>
    <rPh sb="0" eb="1">
      <t>ドウ</t>
    </rPh>
    <rPh sb="2" eb="4">
      <t>アエン</t>
    </rPh>
    <phoneticPr fontId="37"/>
  </si>
  <si>
    <t>※ 厚生労働省の飲用井戸等衛生対策要領の中で奨励されている11項目です。</t>
    <rPh sb="2" eb="4">
      <t>コウセイ</t>
    </rPh>
    <rPh sb="4" eb="7">
      <t>ロウドウショウ</t>
    </rPh>
    <rPh sb="8" eb="10">
      <t>インヨウ</t>
    </rPh>
    <rPh sb="10" eb="12">
      <t>イド</t>
    </rPh>
    <rPh sb="12" eb="13">
      <t>トウ</t>
    </rPh>
    <rPh sb="13" eb="15">
      <t>エイセイ</t>
    </rPh>
    <rPh sb="15" eb="17">
      <t>タイサク</t>
    </rPh>
    <rPh sb="17" eb="19">
      <t>ヨウリョウ</t>
    </rPh>
    <rPh sb="20" eb="21">
      <t>ナカ</t>
    </rPh>
    <rPh sb="22" eb="24">
      <t>ショウレイ</t>
    </rPh>
    <rPh sb="31" eb="33">
      <t>コウモク</t>
    </rPh>
    <phoneticPr fontId="2"/>
  </si>
  <si>
    <t>【記入例】</t>
    <rPh sb="0" eb="1">
      <t>キニュウ</t>
    </rPh>
    <rPh sb="1" eb="2">
      <t>レイ</t>
    </rPh>
    <phoneticPr fontId="37"/>
  </si>
  <si>
    <t>試料名4行目</t>
    <rPh sb="0" eb="2">
      <t>シリョウ</t>
    </rPh>
    <rPh sb="2" eb="3">
      <t>メイ</t>
    </rPh>
    <rPh sb="4" eb="5">
      <t>ギョウ</t>
    </rPh>
    <rPh sb="5" eb="6">
      <t>メ</t>
    </rPh>
    <phoneticPr fontId="37"/>
  </si>
  <si>
    <t>飲料水１１項目検査※</t>
    <phoneticPr fontId="37"/>
  </si>
  <si>
    <t>℃</t>
    <phoneticPr fontId="37"/>
  </si>
  <si>
    <t>依頼日</t>
    <rPh sb="0" eb="3">
      <t>イライビ</t>
    </rPh>
    <phoneticPr fontId="37"/>
  </si>
  <si>
    <r>
      <rPr>
        <b/>
        <sz val="20"/>
        <color theme="1"/>
        <rFont val="HG丸ｺﾞｼｯｸM-PRO"/>
        <family val="3"/>
        <charset val="128"/>
      </rPr>
      <t xml:space="preserve">👈 </t>
    </r>
    <r>
      <rPr>
        <b/>
        <sz val="16"/>
        <color theme="1"/>
        <rFont val="HG丸ｺﾞｼｯｸM-PRO"/>
        <family val="3"/>
        <charset val="128"/>
      </rPr>
      <t>お持込みは月・火・水の午前中にお願いします。</t>
    </r>
    <rPh sb="4" eb="6">
      <t>モチコ</t>
    </rPh>
    <rPh sb="8" eb="9">
      <t>ツキ</t>
    </rPh>
    <rPh sb="10" eb="11">
      <t>カ</t>
    </rPh>
    <rPh sb="12" eb="13">
      <t>ミズ</t>
    </rPh>
    <rPh sb="14" eb="16">
      <t>ゴゼン</t>
    </rPh>
    <rPh sb="16" eb="17">
      <t>チュウ</t>
    </rPh>
    <rPh sb="19" eb="20">
      <t>ネガ</t>
    </rPh>
    <phoneticPr fontId="2"/>
  </si>
  <si>
    <r>
      <t>□飲料水１１項目検査</t>
    </r>
    <r>
      <rPr>
        <vertAlign val="superscript"/>
        <sz val="9"/>
        <color theme="1"/>
        <rFont val="HG丸ｺﾞｼｯｸM-PRO"/>
        <family val="3"/>
        <charset val="128"/>
      </rPr>
      <t>※</t>
    </r>
    <rPh sb="1" eb="4">
      <t>インリョウスイ</t>
    </rPh>
    <rPh sb="6" eb="8">
      <t>コウモク</t>
    </rPh>
    <rPh sb="8" eb="10">
      <t>ケンサ</t>
    </rPh>
    <phoneticPr fontId="2"/>
  </si>
  <si>
    <t>□鉄</t>
    <rPh sb="1" eb="2">
      <t>テツ</t>
    </rPh>
    <phoneticPr fontId="2"/>
  </si>
  <si>
    <t>□マンガン</t>
    <phoneticPr fontId="2"/>
  </si>
  <si>
    <t>□硬度</t>
    <rPh sb="1" eb="3">
      <t>コウド</t>
    </rPh>
    <phoneticPr fontId="2"/>
  </si>
  <si>
    <t>□その他</t>
    <rPh sb="3" eb="4">
      <t>タ</t>
    </rPh>
    <phoneticPr fontId="2"/>
  </si>
  <si>
    <r>
      <t>☑飲料水１１項目検査</t>
    </r>
    <r>
      <rPr>
        <vertAlign val="superscript"/>
        <sz val="9"/>
        <color theme="1"/>
        <rFont val="HG丸ｺﾞｼｯｸM-PRO"/>
        <family val="3"/>
        <charset val="128"/>
      </rPr>
      <t>※</t>
    </r>
    <rPh sb="1" eb="4">
      <t>インリョウスイ</t>
    </rPh>
    <rPh sb="6" eb="8">
      <t>コウモク</t>
    </rPh>
    <rPh sb="8" eb="10">
      <t>ケンサ</t>
    </rPh>
    <phoneticPr fontId="2"/>
  </si>
  <si>
    <t>☑鉄</t>
    <rPh sb="1" eb="2">
      <t>テツ</t>
    </rPh>
    <phoneticPr fontId="2"/>
  </si>
  <si>
    <t>□マンガン</t>
    <phoneticPr fontId="2"/>
  </si>
  <si>
    <t>☑その他</t>
    <rPh sb="3" eb="4">
      <t>タ</t>
    </rPh>
    <phoneticPr fontId="2"/>
  </si>
  <si>
    <t>☑飲料水１１項目検査※</t>
    <rPh sb="1" eb="4">
      <t>インリョウスイ</t>
    </rPh>
    <rPh sb="6" eb="8">
      <t>コウモク</t>
    </rPh>
    <rPh sb="8" eb="10">
      <t>ケンサ</t>
    </rPh>
    <phoneticPr fontId="2"/>
  </si>
  <si>
    <t>銅、亜鉛</t>
    <rPh sb="0" eb="1">
      <t>ドウ</t>
    </rPh>
    <rPh sb="2" eb="4">
      <t>アエン</t>
    </rPh>
    <phoneticPr fontId="37"/>
  </si>
  <si>
    <r>
      <rPr>
        <sz val="9"/>
        <color rgb="FFFF0000"/>
        <rFont val="HG丸ｺﾞｼｯｸM-PRO"/>
        <family val="3"/>
        <charset val="128"/>
      </rPr>
      <t>☑</t>
    </r>
    <r>
      <rPr>
        <sz val="9"/>
        <color theme="1"/>
        <rFont val="HG丸ｺﾞｼｯｸM-PRO"/>
        <family val="3"/>
        <charset val="128"/>
      </rPr>
      <t>その他</t>
    </r>
    <rPh sb="3" eb="4">
      <t>タ</t>
    </rPh>
    <phoneticPr fontId="2"/>
  </si>
  <si>
    <r>
      <rPr>
        <sz val="9"/>
        <color rgb="FFFF0000"/>
        <rFont val="HG丸ｺﾞｼｯｸM-PRO"/>
        <family val="3"/>
        <charset val="128"/>
      </rPr>
      <t>☑</t>
    </r>
    <r>
      <rPr>
        <sz val="9"/>
        <color theme="1"/>
        <rFont val="HG丸ｺﾞｼｯｸM-PRO"/>
        <family val="3"/>
        <charset val="128"/>
      </rPr>
      <t>鉄</t>
    </r>
    <rPh sb="1" eb="2">
      <t>テツ</t>
    </rPh>
    <phoneticPr fontId="2"/>
  </si>
  <si>
    <t>受付時間</t>
    <rPh sb="0" eb="2">
      <t>ウケツケ</t>
    </rPh>
    <rPh sb="2" eb="4">
      <t>ジカン</t>
    </rPh>
    <phoneticPr fontId="53"/>
  </si>
  <si>
    <t>月</t>
    <rPh sb="0" eb="1">
      <t>ゲツ</t>
    </rPh>
    <phoneticPr fontId="53"/>
  </si>
  <si>
    <t>火</t>
    <rPh sb="0" eb="1">
      <t>カ</t>
    </rPh>
    <phoneticPr fontId="53"/>
  </si>
  <si>
    <t>水</t>
  </si>
  <si>
    <t>木～日</t>
    <rPh sb="2" eb="3">
      <t>ニチ</t>
    </rPh>
    <phoneticPr fontId="53"/>
  </si>
  <si>
    <t>9-12時</t>
    <rPh sb="4" eb="5">
      <t>ジ</t>
    </rPh>
    <phoneticPr fontId="53"/>
  </si>
  <si>
    <t>○</t>
    <phoneticPr fontId="53"/>
  </si>
  <si>
    <t>○</t>
    <phoneticPr fontId="53"/>
  </si>
  <si>
    <t>-</t>
    <phoneticPr fontId="53"/>
  </si>
  <si>
    <t>13-17時</t>
    <rPh sb="5" eb="6">
      <t>ジ</t>
    </rPh>
    <phoneticPr fontId="53"/>
  </si>
  <si>
    <t>-</t>
    <phoneticPr fontId="53"/>
  </si>
  <si>
    <t>□飲料水１１項目検査</t>
    <rPh sb="1" eb="4">
      <t>インリョウスイ</t>
    </rPh>
    <rPh sb="6" eb="8">
      <t>コウモク</t>
    </rPh>
    <rPh sb="8" eb="10">
      <t>ケンサ</t>
    </rPh>
    <phoneticPr fontId="2"/>
  </si>
  <si>
    <r>
      <rPr>
        <sz val="9"/>
        <color rgb="FFFF0000"/>
        <rFont val="HG丸ｺﾞｼｯｸM-PRO"/>
        <family val="3"/>
        <charset val="128"/>
      </rPr>
      <t>☑</t>
    </r>
    <r>
      <rPr>
        <sz val="9"/>
        <color theme="1"/>
        <rFont val="HG丸ｺﾞｼｯｸM-PRO"/>
        <family val="3"/>
        <charset val="128"/>
      </rPr>
      <t>飲料水１１項目検査</t>
    </r>
    <rPh sb="1" eb="4">
      <t>インリョウスイ</t>
    </rPh>
    <rPh sb="6" eb="8">
      <t>コウモク</t>
    </rPh>
    <rPh sb="8" eb="10">
      <t>ケンサ</t>
    </rPh>
    <phoneticPr fontId="2"/>
  </si>
  <si>
    <r>
      <t>部　　（</t>
    </r>
    <r>
      <rPr>
        <sz val="8"/>
        <color theme="1"/>
        <rFont val="HG丸ｺﾞｼｯｸM-PRO"/>
        <family val="3"/>
        <charset val="128"/>
      </rPr>
      <t>２部以上ご希望の場合は手数料が発生いたします。）</t>
    </r>
    <rPh sb="0" eb="1">
      <t>ブ</t>
    </rPh>
    <rPh sb="9" eb="11">
      <t>キボウ</t>
    </rPh>
    <phoneticPr fontId="2"/>
  </si>
  <si>
    <t>六価クロムの量に関して0.02mg/L以下</t>
    <phoneticPr fontId="2"/>
  </si>
  <si>
    <t>2020.4現在</t>
    <rPh sb="6" eb="8">
      <t>ゲンザイ</t>
    </rPh>
    <phoneticPr fontId="6"/>
  </si>
  <si>
    <t xml:space="preserve"> □ 自社 採取 ・ 受取</t>
    <rPh sb="3" eb="5">
      <t>ジシャ</t>
    </rPh>
    <rPh sb="11" eb="12">
      <t>ジュ</t>
    </rPh>
    <rPh sb="12" eb="13">
      <t>ト</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</si>
</sst>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yyyy&quot;年&quot;m&quot;月&quot;d&quot;日&quot;;@"/>
  </numFmts>
  <fonts count="5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HG丸ｺﾞｼｯｸM-PRO"/>
      <family val="3"/>
      <charset val="128"/>
    </font>
    <font>
      <sz val="11"/>
      <name val="HG丸ｺﾞｼｯｸM-PRO"/>
      <family val="3"/>
      <charset val="128"/>
    </font>
    <font>
      <sz val="12"/>
      <name val="HG丸ｺﾞｼｯｸM-PRO"/>
      <family val="3"/>
      <charset val="128"/>
    </font>
    <font>
      <sz val="6"/>
      <name val="ＭＳ Ｐゴシック"/>
      <family val="3"/>
      <charset val="128"/>
    </font>
    <font>
      <sz val="11"/>
      <name val="Arial"/>
      <family val="2"/>
    </font>
    <font>
      <sz val="10"/>
      <name val="HG丸ｺﾞｼｯｸM-PRO"/>
      <family val="3"/>
      <charset val="128"/>
    </font>
    <font>
      <b/>
      <sz val="14"/>
      <name val="HG丸ｺﾞｼｯｸM-PRO"/>
      <family val="3"/>
      <charset val="128"/>
    </font>
    <font>
      <sz val="6"/>
      <name val="HG丸ｺﾞｼｯｸM-PRO"/>
      <family val="3"/>
      <charset val="128"/>
    </font>
    <font>
      <sz val="10"/>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11"/>
      <color rgb="FF000000"/>
      <name val="ＭＳ Ｐゴシック"/>
      <family val="3"/>
      <charset val="128"/>
      <scheme val="minor"/>
    </font>
    <font>
      <sz val="11"/>
      <color theme="1"/>
      <name val="HG丸ｺﾞｼｯｸM-PRO"/>
      <family val="3"/>
      <charset val="128"/>
    </font>
    <font>
      <sz val="8"/>
      <color theme="1"/>
      <name val="HG丸ｺﾞｼｯｸM-PRO"/>
      <family val="3"/>
      <charset val="128"/>
    </font>
    <font>
      <sz val="9"/>
      <color theme="1"/>
      <name val="HG丸ｺﾞｼｯｸM-PRO"/>
      <family val="3"/>
      <charset val="128"/>
    </font>
    <font>
      <sz val="18"/>
      <color theme="1"/>
      <name val="HG丸ｺﾞｼｯｸM-PRO"/>
      <family val="3"/>
      <charset val="128"/>
    </font>
    <font>
      <sz val="14"/>
      <color theme="1"/>
      <name val="HG丸ｺﾞｼｯｸM-PRO"/>
      <family val="3"/>
      <charset val="128"/>
    </font>
    <font>
      <b/>
      <sz val="9"/>
      <color theme="1"/>
      <name val="HG丸ｺﾞｼｯｸM-PRO"/>
      <family val="3"/>
      <charset val="128"/>
    </font>
    <font>
      <sz val="10"/>
      <color theme="1"/>
      <name val="HG丸ｺﾞｼｯｸM-PRO"/>
      <family val="3"/>
      <charset val="128"/>
    </font>
    <font>
      <b/>
      <sz val="10"/>
      <color theme="1"/>
      <name val="HG丸ｺﾞｼｯｸM-PRO"/>
      <family val="3"/>
      <charset val="128"/>
    </font>
    <font>
      <sz val="11"/>
      <name val="ＭＳ Ｐゴシック"/>
      <family val="3"/>
      <charset val="128"/>
      <scheme val="minor"/>
    </font>
    <font>
      <sz val="11"/>
      <color rgb="FF000000"/>
      <name val="Arial"/>
      <family val="2"/>
    </font>
    <font>
      <sz val="10"/>
      <color rgb="FF000000"/>
      <name val="HG丸ｺﾞｼｯｸM-PRO"/>
      <family val="3"/>
      <charset val="128"/>
    </font>
    <font>
      <sz val="9"/>
      <color rgb="FF000000"/>
      <name val="HG丸ｺﾞｼｯｸM-PRO"/>
      <family val="3"/>
      <charset val="128"/>
    </font>
    <font>
      <u/>
      <sz val="9"/>
      <color theme="1"/>
      <name val="HG丸ｺﾞｼｯｸM-PRO"/>
      <family val="3"/>
      <charset val="128"/>
    </font>
    <font>
      <sz val="6"/>
      <color theme="1"/>
      <name val="HG丸ｺﾞｼｯｸM-PRO"/>
      <family val="3"/>
      <charset val="128"/>
    </font>
    <font>
      <sz val="11"/>
      <color rgb="FF000000"/>
      <name val="HG丸ｺﾞｼｯｸM-PRO"/>
      <family val="3"/>
      <charset val="128"/>
    </font>
    <font>
      <b/>
      <sz val="22"/>
      <color theme="1"/>
      <name val="HG丸ｺﾞｼｯｸM-PRO"/>
      <family val="3"/>
      <charset val="128"/>
    </font>
    <font>
      <sz val="8"/>
      <color rgb="FF000000"/>
      <name val="HG丸ｺﾞｼｯｸM-PRO"/>
      <family val="3"/>
      <charset val="128"/>
    </font>
    <font>
      <vertAlign val="superscript"/>
      <sz val="9"/>
      <color theme="1"/>
      <name val="HG丸ｺﾞｼｯｸM-PRO"/>
      <family val="3"/>
      <charset val="128"/>
    </font>
    <font>
      <sz val="12"/>
      <color theme="1"/>
      <name val="HG丸ｺﾞｼｯｸM-PRO"/>
      <family val="3"/>
      <charset val="128"/>
    </font>
    <font>
      <sz val="16"/>
      <color theme="1"/>
      <name val="HG丸ｺﾞｼｯｸM-PRO"/>
      <family val="3"/>
      <charset val="128"/>
    </font>
    <font>
      <b/>
      <sz val="16"/>
      <color theme="1"/>
      <name val="HG丸ｺﾞｼｯｸM-PRO"/>
      <family val="3"/>
      <charset val="128"/>
    </font>
    <font>
      <sz val="11"/>
      <color rgb="FFFF0000"/>
      <name val="HG丸ｺﾞｼｯｸM-PRO"/>
      <family val="3"/>
      <charset val="128"/>
    </font>
    <font>
      <sz val="6"/>
      <name val="ＭＳ Ｐゴシック"/>
      <family val="3"/>
      <charset val="128"/>
      <scheme val="minor"/>
    </font>
    <font>
      <sz val="9"/>
      <color rgb="FFFF0000"/>
      <name val="HG丸ｺﾞｼｯｸM-PRO"/>
      <family val="3"/>
      <charset val="128"/>
    </font>
    <font>
      <sz val="14"/>
      <color rgb="FFFF0000"/>
      <name val="HG丸ｺﾞｼｯｸM-PRO"/>
      <family val="3"/>
      <charset val="128"/>
    </font>
    <font>
      <sz val="8"/>
      <color rgb="FFFF0000"/>
      <name val="HG丸ｺﾞｼｯｸM-PRO"/>
      <family val="3"/>
      <charset val="128"/>
    </font>
    <font>
      <sz val="10"/>
      <color rgb="FFFF0000"/>
      <name val="HG丸ｺﾞｼｯｸM-PRO"/>
      <family val="3"/>
      <charset val="128"/>
    </font>
    <font>
      <sz val="11"/>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b/>
      <sz val="11"/>
      <color rgb="FF002060"/>
      <name val="ＭＳ Ｐゴシック"/>
      <family val="3"/>
      <charset val="128"/>
      <scheme val="minor"/>
    </font>
    <font>
      <sz val="9"/>
      <color indexed="8"/>
      <name val="HGP行書体"/>
      <family val="4"/>
      <charset val="128"/>
    </font>
    <font>
      <sz val="11"/>
      <color theme="1"/>
      <name val="HGP行書体"/>
      <family val="4"/>
      <charset val="128"/>
    </font>
    <font>
      <sz val="12"/>
      <color theme="1"/>
      <name val="HGP行書体"/>
      <family val="4"/>
      <charset val="128"/>
    </font>
    <font>
      <sz val="10"/>
      <color theme="1"/>
      <name val="HGS行書体"/>
      <family val="4"/>
      <charset val="128"/>
    </font>
    <font>
      <sz val="11"/>
      <color theme="1"/>
      <name val="HGS行書体"/>
      <family val="4"/>
      <charset val="128"/>
    </font>
    <font>
      <b/>
      <sz val="11"/>
      <color theme="1"/>
      <name val="HG丸ｺﾞｼｯｸM-PRO"/>
      <family val="3"/>
      <charset val="128"/>
    </font>
    <font>
      <b/>
      <sz val="20"/>
      <color theme="1"/>
      <name val="HG丸ｺﾞｼｯｸM-PRO"/>
      <family val="3"/>
      <charset val="128"/>
    </font>
    <font>
      <sz val="6"/>
      <name val="ＭＳ Ｐゴシック"/>
      <family val="2"/>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DCDCDC"/>
        <bgColor indexed="64"/>
      </patternFill>
    </fill>
    <fill>
      <patternFill patternType="solid">
        <fgColor theme="8"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105">
    <border>
      <left/>
      <right/>
      <top/>
      <bottom/>
      <diagonal/>
    </border>
    <border>
      <left/>
      <right/>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style="hair">
        <color rgb="FF000000"/>
      </bottom>
      <diagonal/>
    </border>
    <border>
      <left style="thick">
        <color indexed="64"/>
      </left>
      <right style="thin">
        <color indexed="64"/>
      </right>
      <top/>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hair">
        <color indexed="64"/>
      </bottom>
      <diagonal/>
    </border>
    <border>
      <left/>
      <right style="thick">
        <color indexed="64"/>
      </right>
      <top style="hair">
        <color indexed="64"/>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ck">
        <color indexed="64"/>
      </top>
      <bottom/>
      <diagonal/>
    </border>
    <border>
      <left/>
      <right style="thick">
        <color indexed="64"/>
      </right>
      <top/>
      <bottom style="hair">
        <color indexed="64"/>
      </bottom>
      <diagonal/>
    </border>
    <border>
      <left/>
      <right style="thick">
        <color indexed="64"/>
      </right>
      <top style="hair">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diagonal/>
    </border>
    <border>
      <left style="thick">
        <color indexed="64"/>
      </left>
      <right/>
      <top/>
      <bottom style="thin">
        <color indexed="64"/>
      </bottom>
      <diagonal/>
    </border>
    <border>
      <left style="thick">
        <color indexed="64"/>
      </left>
      <right style="thin">
        <color indexed="64"/>
      </right>
      <top/>
      <bottom style="hair">
        <color indexed="64"/>
      </bottom>
      <diagonal/>
    </border>
    <border>
      <left/>
      <right style="thick">
        <color indexed="64"/>
      </right>
      <top style="thin">
        <color indexed="64"/>
      </top>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diagonal/>
    </border>
    <border>
      <left/>
      <right style="thick">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ck">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style="dotted">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bottom/>
      <diagonal/>
    </border>
    <border>
      <left style="thick">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s>
  <cellStyleXfs count="3">
    <xf numFmtId="0" fontId="0" fillId="0" borderId="0">
      <alignment vertical="center"/>
    </xf>
    <xf numFmtId="38" fontId="42" fillId="0" borderId="0" applyFont="0" applyFill="0" applyBorder="0" applyAlignment="0" applyProtection="0">
      <alignment vertical="center"/>
    </xf>
    <xf numFmtId="0" fontId="1" fillId="0" borderId="0">
      <alignment vertical="center"/>
    </xf>
  </cellStyleXfs>
  <cellXfs count="512">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11" fillId="0" borderId="0" xfId="0" applyFont="1" applyBorder="1">
      <alignment vertical="center"/>
    </xf>
    <xf numFmtId="0" fontId="11" fillId="0" borderId="0" xfId="0" applyFont="1" applyFill="1" applyBorder="1">
      <alignment vertical="center"/>
    </xf>
    <xf numFmtId="0" fontId="14" fillId="0" borderId="0" xfId="0" applyFont="1" applyAlignment="1">
      <alignment vertical="center"/>
    </xf>
    <xf numFmtId="0" fontId="15" fillId="0" borderId="0" xfId="0" applyFont="1">
      <alignment vertical="center"/>
    </xf>
    <xf numFmtId="0" fontId="18" fillId="0" borderId="0" xfId="0" applyFont="1" applyAlignment="1">
      <alignment vertical="center"/>
    </xf>
    <xf numFmtId="0" fontId="15" fillId="0" borderId="3" xfId="0" applyFont="1" applyBorder="1">
      <alignment vertical="center"/>
    </xf>
    <xf numFmtId="0" fontId="15" fillId="0" borderId="7" xfId="0" applyFont="1" applyBorder="1">
      <alignment vertical="center"/>
    </xf>
    <xf numFmtId="0" fontId="15" fillId="0" borderId="9" xfId="0" applyFont="1" applyBorder="1">
      <alignment vertical="center"/>
    </xf>
    <xf numFmtId="0" fontId="19" fillId="0" borderId="10" xfId="0" applyFont="1" applyBorder="1">
      <alignment vertical="center"/>
    </xf>
    <xf numFmtId="0" fontId="15" fillId="0" borderId="10" xfId="0" applyFont="1" applyBorder="1">
      <alignment vertical="center"/>
    </xf>
    <xf numFmtId="0" fontId="15" fillId="0" borderId="11" xfId="0" applyFont="1" applyBorder="1">
      <alignment vertical="center"/>
    </xf>
    <xf numFmtId="0" fontId="15" fillId="0" borderId="0" xfId="0" applyFont="1" applyBorder="1">
      <alignment vertical="center"/>
    </xf>
    <xf numFmtId="0" fontId="15" fillId="0" borderId="0" xfId="0" applyFont="1" applyBorder="1" applyAlignment="1">
      <alignment horizontal="center" vertical="center"/>
    </xf>
    <xf numFmtId="0" fontId="21" fillId="0" borderId="0" xfId="0" applyFont="1" applyBorder="1" applyAlignment="1">
      <alignment vertical="center"/>
    </xf>
    <xf numFmtId="0" fontId="17" fillId="0" borderId="0" xfId="0" applyFont="1" applyBorder="1" applyAlignment="1">
      <alignment horizontal="center" vertical="center"/>
    </xf>
    <xf numFmtId="0" fontId="22" fillId="0" borderId="0" xfId="0" applyFont="1" applyBorder="1" applyAlignment="1">
      <alignment vertical="center"/>
    </xf>
    <xf numFmtId="0" fontId="17" fillId="0" borderId="1" xfId="0" applyFont="1" applyBorder="1">
      <alignment vertical="center"/>
    </xf>
    <xf numFmtId="0" fontId="17" fillId="0" borderId="0" xfId="0" applyFont="1" applyBorder="1">
      <alignment vertical="center"/>
    </xf>
    <xf numFmtId="0" fontId="15" fillId="0" borderId="0" xfId="0" applyFont="1" applyBorder="1" applyAlignment="1">
      <alignment horizontal="center" vertical="center" textRotation="255"/>
    </xf>
    <xf numFmtId="0" fontId="17" fillId="0" borderId="0" xfId="0" applyFont="1" applyBorder="1" applyAlignment="1">
      <alignment vertical="top"/>
    </xf>
    <xf numFmtId="0" fontId="17" fillId="0" borderId="0" xfId="0" applyFont="1" applyBorder="1" applyAlignment="1">
      <alignment horizontal="left" vertical="center"/>
    </xf>
    <xf numFmtId="0" fontId="17" fillId="0" borderId="0" xfId="0" applyFont="1" applyBorder="1" applyAlignment="1">
      <alignment vertical="center"/>
    </xf>
    <xf numFmtId="0" fontId="17" fillId="0" borderId="11" xfId="0" applyFont="1" applyBorder="1">
      <alignment vertical="center"/>
    </xf>
    <xf numFmtId="0" fontId="15" fillId="0" borderId="14" xfId="0" applyFont="1" applyBorder="1">
      <alignment vertical="center"/>
    </xf>
    <xf numFmtId="0" fontId="17" fillId="0" borderId="10" xfId="0" applyFont="1" applyBorder="1">
      <alignment vertical="center"/>
    </xf>
    <xf numFmtId="0" fontId="15" fillId="0" borderId="15" xfId="0" applyFont="1" applyBorder="1">
      <alignment vertical="center"/>
    </xf>
    <xf numFmtId="0" fontId="4" fillId="0" borderId="0" xfId="0" applyFont="1" applyBorder="1" applyAlignment="1">
      <alignment vertical="center"/>
    </xf>
    <xf numFmtId="0" fontId="5" fillId="0" borderId="0" xfId="0" applyFont="1" applyBorder="1" applyAlignment="1">
      <alignment vertical="center"/>
    </xf>
    <xf numFmtId="0" fontId="21" fillId="0" borderId="0" xfId="0" quotePrefix="1" applyFont="1" applyBorder="1" applyAlignment="1">
      <alignment vertical="center"/>
    </xf>
    <xf numFmtId="0" fontId="21" fillId="0" borderId="0" xfId="0" applyFont="1" applyBorder="1" applyAlignment="1">
      <alignment horizontal="left" vertical="center"/>
    </xf>
    <xf numFmtId="0" fontId="21" fillId="0" borderId="0" xfId="0" applyFont="1" applyBorder="1">
      <alignment vertical="center"/>
    </xf>
    <xf numFmtId="0" fontId="21" fillId="0" borderId="9" xfId="0" applyFont="1" applyBorder="1">
      <alignment vertical="center"/>
    </xf>
    <xf numFmtId="0" fontId="21" fillId="0" borderId="10" xfId="0" applyFont="1" applyBorder="1">
      <alignment vertical="center"/>
    </xf>
    <xf numFmtId="0" fontId="21" fillId="0" borderId="16" xfId="0" applyFont="1" applyBorder="1">
      <alignment vertical="center"/>
    </xf>
    <xf numFmtId="0" fontId="15" fillId="0" borderId="17" xfId="0" applyFont="1" applyBorder="1">
      <alignment vertical="center"/>
    </xf>
    <xf numFmtId="0" fontId="17" fillId="0" borderId="18" xfId="0" applyFont="1" applyBorder="1">
      <alignment vertical="center"/>
    </xf>
    <xf numFmtId="0" fontId="17" fillId="0" borderId="12" xfId="0" applyFont="1" applyBorder="1">
      <alignment vertical="center"/>
    </xf>
    <xf numFmtId="0" fontId="17" fillId="0" borderId="19" xfId="0" applyFont="1" applyBorder="1">
      <alignment vertical="center"/>
    </xf>
    <xf numFmtId="0" fontId="17" fillId="0" borderId="2" xfId="0" applyFont="1" applyBorder="1">
      <alignment vertical="center"/>
    </xf>
    <xf numFmtId="0" fontId="17" fillId="0" borderId="7" xfId="0" applyFont="1" applyBorder="1">
      <alignment vertical="center"/>
    </xf>
    <xf numFmtId="0" fontId="0" fillId="0" borderId="2" xfId="0" applyBorder="1">
      <alignment vertical="center"/>
    </xf>
    <xf numFmtId="0" fontId="17" fillId="0" borderId="19" xfId="0" applyFont="1" applyBorder="1" applyAlignment="1">
      <alignment horizontal="center" vertical="center"/>
    </xf>
    <xf numFmtId="0" fontId="23" fillId="0" borderId="10" xfId="0" applyFont="1" applyBorder="1">
      <alignment vertical="center"/>
    </xf>
    <xf numFmtId="0" fontId="7" fillId="0" borderId="39" xfId="0" applyFont="1" applyFill="1" applyBorder="1" applyAlignment="1">
      <alignment horizontal="center" vertical="center" wrapText="1"/>
    </xf>
    <xf numFmtId="0" fontId="24" fillId="0" borderId="0" xfId="0" applyFont="1" applyAlignment="1">
      <alignment horizontal="right" vertical="center" wrapText="1"/>
    </xf>
    <xf numFmtId="0" fontId="25" fillId="0" borderId="11" xfId="0" applyFont="1" applyBorder="1" applyAlignment="1">
      <alignment wrapText="1"/>
    </xf>
    <xf numFmtId="0" fontId="21" fillId="0" borderId="0" xfId="0" quotePrefix="1" applyFont="1" applyBorder="1" applyAlignment="1"/>
    <xf numFmtId="0" fontId="17" fillId="0" borderId="0" xfId="0" quotePrefix="1" applyFont="1" applyBorder="1" applyAlignment="1">
      <alignment vertical="center"/>
    </xf>
    <xf numFmtId="0" fontId="21" fillId="0" borderId="0" xfId="0" applyFont="1" applyAlignment="1"/>
    <xf numFmtId="0" fontId="21" fillId="0" borderId="0" xfId="0" applyFont="1">
      <alignment vertical="center"/>
    </xf>
    <xf numFmtId="0" fontId="17" fillId="0" borderId="20" xfId="0" applyFont="1" applyBorder="1" applyAlignment="1">
      <alignment vertical="center"/>
    </xf>
    <xf numFmtId="0" fontId="0" fillId="0" borderId="1" xfId="0" applyBorder="1">
      <alignment vertical="center"/>
    </xf>
    <xf numFmtId="0" fontId="7" fillId="2" borderId="40" xfId="0" applyFont="1" applyFill="1" applyBorder="1" applyAlignment="1">
      <alignment horizontal="center" vertical="center" wrapText="1"/>
    </xf>
    <xf numFmtId="0" fontId="21" fillId="0" borderId="0" xfId="0" applyFont="1" applyAlignment="1">
      <alignment horizontal="right" vertical="center"/>
    </xf>
    <xf numFmtId="0" fontId="8" fillId="0" borderId="39" xfId="0" applyFont="1" applyBorder="1" applyAlignment="1">
      <alignment horizontal="left" vertical="center" wrapText="1"/>
    </xf>
    <xf numFmtId="0" fontId="23" fillId="0" borderId="0" xfId="0" applyFont="1" applyBorder="1">
      <alignment vertical="center"/>
    </xf>
    <xf numFmtId="0" fontId="23" fillId="0" borderId="10" xfId="0" applyFont="1" applyBorder="1" applyAlignment="1">
      <alignment horizontal="right" vertical="center"/>
    </xf>
    <xf numFmtId="0" fontId="8" fillId="0" borderId="41" xfId="0" applyFont="1" applyBorder="1" applyAlignment="1">
      <alignment horizontal="left" vertical="center" shrinkToFit="1"/>
    </xf>
    <xf numFmtId="0" fontId="8" fillId="0" borderId="41" xfId="0" applyFont="1" applyBorder="1" applyAlignment="1">
      <alignment horizontal="left" vertical="center" wrapText="1"/>
    </xf>
    <xf numFmtId="0" fontId="8" fillId="0" borderId="40" xfId="0" applyFont="1" applyBorder="1" applyAlignment="1">
      <alignment horizontal="left" vertical="center" shrinkToFit="1"/>
    </xf>
    <xf numFmtId="0" fontId="8" fillId="0" borderId="40" xfId="0" applyFont="1" applyBorder="1" applyAlignment="1">
      <alignment horizontal="left" vertical="center" wrapText="1"/>
    </xf>
    <xf numFmtId="0" fontId="8" fillId="0" borderId="42" xfId="0" applyFont="1" applyBorder="1" applyAlignment="1">
      <alignment horizontal="left" vertical="center" shrinkToFit="1"/>
    </xf>
    <xf numFmtId="0" fontId="8" fillId="0" borderId="42" xfId="0" applyFont="1" applyBorder="1" applyAlignment="1">
      <alignment horizontal="left" vertical="center" wrapText="1"/>
    </xf>
    <xf numFmtId="0" fontId="21" fillId="0" borderId="39" xfId="0" applyFont="1" applyBorder="1" applyAlignment="1">
      <alignment horizontal="right" vertical="center"/>
    </xf>
    <xf numFmtId="0" fontId="0" fillId="0" borderId="7" xfId="0" applyBorder="1">
      <alignment vertical="center"/>
    </xf>
    <xf numFmtId="0" fontId="0" fillId="0" borderId="10" xfId="0" applyBorder="1">
      <alignment vertical="center"/>
    </xf>
    <xf numFmtId="0" fontId="16" fillId="0" borderId="34" xfId="0" applyFont="1" applyBorder="1">
      <alignment vertical="center"/>
    </xf>
    <xf numFmtId="0" fontId="0" fillId="0" borderId="11" xfId="0" applyBorder="1">
      <alignment vertical="center"/>
    </xf>
    <xf numFmtId="0" fontId="17" fillId="0" borderId="1" xfId="0" applyFont="1" applyBorder="1" applyAlignment="1">
      <alignment horizontal="right" vertical="center"/>
    </xf>
    <xf numFmtId="0" fontId="17" fillId="0" borderId="7" xfId="0" applyFont="1" applyBorder="1" applyAlignment="1">
      <alignment horizontal="left" vertical="center"/>
    </xf>
    <xf numFmtId="0" fontId="16" fillId="0" borderId="0" xfId="0" applyFont="1" applyBorder="1" applyAlignment="1">
      <alignment vertical="center"/>
    </xf>
    <xf numFmtId="0" fontId="28" fillId="0" borderId="7" xfId="0" applyFont="1" applyBorder="1" applyAlignment="1">
      <alignment vertical="center"/>
    </xf>
    <xf numFmtId="0" fontId="17" fillId="0" borderId="6" xfId="0" applyFont="1" applyBorder="1">
      <alignment vertical="center"/>
    </xf>
    <xf numFmtId="0" fontId="17" fillId="0" borderId="7" xfId="0" applyFont="1" applyBorder="1" applyAlignment="1">
      <alignment vertical="top"/>
    </xf>
    <xf numFmtId="0" fontId="17" fillId="0" borderId="7" xfId="0" applyFont="1" applyBorder="1" applyAlignment="1">
      <alignment vertical="center"/>
    </xf>
    <xf numFmtId="0" fontId="17" fillId="0" borderId="0" xfId="0" applyFont="1" applyBorder="1" applyAlignment="1">
      <alignment vertical="center"/>
    </xf>
    <xf numFmtId="0" fontId="26" fillId="0" borderId="0" xfId="0" applyFont="1" applyAlignment="1">
      <alignment vertical="center"/>
    </xf>
    <xf numFmtId="0" fontId="29" fillId="0" borderId="0" xfId="0" applyFont="1" applyAlignment="1">
      <alignment horizontal="left" vertical="center" indent="8"/>
    </xf>
    <xf numFmtId="0" fontId="30" fillId="0" borderId="0" xfId="0" applyFont="1" applyAlignment="1">
      <alignment vertical="center"/>
    </xf>
    <xf numFmtId="0" fontId="15" fillId="0" borderId="10" xfId="0" applyFont="1" applyBorder="1" applyAlignment="1">
      <alignment horizontal="right" vertical="center"/>
    </xf>
    <xf numFmtId="0" fontId="15" fillId="0" borderId="13" xfId="0" applyFont="1" applyBorder="1">
      <alignment vertical="center"/>
    </xf>
    <xf numFmtId="0" fontId="15" fillId="0" borderId="2" xfId="0" applyFont="1" applyBorder="1">
      <alignment vertical="center"/>
    </xf>
    <xf numFmtId="0" fontId="17" fillId="0" borderId="28" xfId="0" applyFont="1" applyBorder="1" applyAlignment="1">
      <alignment horizontal="center" vertical="center"/>
    </xf>
    <xf numFmtId="0" fontId="17" fillId="0" borderId="37" xfId="0" applyFont="1" applyBorder="1" applyAlignment="1">
      <alignment horizontal="center" vertical="center"/>
    </xf>
    <xf numFmtId="0" fontId="15" fillId="0" borderId="23" xfId="0" applyFont="1" applyBorder="1">
      <alignment vertical="center"/>
    </xf>
    <xf numFmtId="0" fontId="15" fillId="0" borderId="0" xfId="0" applyFont="1" applyAlignment="1">
      <alignment vertical="top"/>
    </xf>
    <xf numFmtId="0" fontId="26" fillId="0" borderId="0" xfId="0" applyFont="1" applyAlignment="1">
      <alignment horizontal="left" vertical="center" indent="3"/>
    </xf>
    <xf numFmtId="0" fontId="15" fillId="0" borderId="44" xfId="0" applyFont="1" applyBorder="1">
      <alignment vertical="center"/>
    </xf>
    <xf numFmtId="0" fontId="15" fillId="0" borderId="45" xfId="0" applyFont="1" applyBorder="1" applyAlignment="1">
      <alignment horizontal="right" vertical="center"/>
    </xf>
    <xf numFmtId="0" fontId="15" fillId="0" borderId="46" xfId="0" applyFont="1" applyBorder="1">
      <alignment vertical="center"/>
    </xf>
    <xf numFmtId="0" fontId="15" fillId="0" borderId="47" xfId="0" applyFont="1" applyBorder="1">
      <alignment vertical="center"/>
    </xf>
    <xf numFmtId="0" fontId="15" fillId="0" borderId="51" xfId="0" applyFont="1" applyBorder="1" applyAlignment="1">
      <alignment horizontal="right" vertical="center"/>
    </xf>
    <xf numFmtId="0" fontId="15" fillId="0" borderId="51" xfId="0" applyFont="1" applyBorder="1">
      <alignment vertical="center"/>
    </xf>
    <xf numFmtId="0" fontId="17" fillId="0" borderId="51" xfId="0" applyFont="1" applyBorder="1" applyAlignment="1">
      <alignment vertical="center" wrapText="1"/>
    </xf>
    <xf numFmtId="0" fontId="17" fillId="0" borderId="52" xfId="0" applyFont="1" applyBorder="1" applyAlignment="1">
      <alignment horizontal="right" vertical="center"/>
    </xf>
    <xf numFmtId="0" fontId="16" fillId="0" borderId="0" xfId="0" applyFont="1" applyBorder="1" applyAlignment="1">
      <alignment horizontal="center"/>
    </xf>
    <xf numFmtId="0" fontId="17" fillId="0" borderId="54" xfId="0" applyFont="1" applyBorder="1" applyAlignment="1">
      <alignment vertical="center"/>
    </xf>
    <xf numFmtId="0" fontId="17" fillId="0" borderId="55" xfId="0" applyFont="1" applyBorder="1">
      <alignment vertical="center"/>
    </xf>
    <xf numFmtId="0" fontId="17" fillId="0" borderId="56" xfId="0" applyFont="1" applyBorder="1" applyAlignment="1">
      <alignment vertical="center"/>
    </xf>
    <xf numFmtId="0" fontId="17" fillId="0" borderId="63" xfId="0" applyFont="1" applyBorder="1" applyAlignment="1">
      <alignment vertical="center"/>
    </xf>
    <xf numFmtId="0" fontId="17" fillId="0" borderId="64" xfId="0" applyFont="1" applyBorder="1" applyAlignment="1">
      <alignment vertical="center"/>
    </xf>
    <xf numFmtId="0" fontId="17" fillId="0" borderId="44" xfId="0" applyFont="1" applyBorder="1" applyAlignment="1">
      <alignment vertical="center"/>
    </xf>
    <xf numFmtId="0" fontId="17" fillId="0" borderId="50" xfId="0" applyFont="1" applyBorder="1">
      <alignment vertical="center"/>
    </xf>
    <xf numFmtId="0" fontId="17" fillId="0" borderId="51" xfId="0" applyFont="1" applyBorder="1" applyAlignment="1">
      <alignment horizontal="left" vertical="center"/>
    </xf>
    <xf numFmtId="0" fontId="15" fillId="0" borderId="51" xfId="0" applyFont="1" applyBorder="1" applyAlignment="1">
      <alignment horizontal="center" vertical="center" textRotation="255"/>
    </xf>
    <xf numFmtId="0" fontId="17" fillId="0" borderId="51" xfId="0" applyFont="1" applyBorder="1">
      <alignment vertical="center"/>
    </xf>
    <xf numFmtId="0" fontId="17" fillId="0" borderId="52" xfId="0" applyFont="1" applyBorder="1" applyAlignment="1">
      <alignment vertical="center"/>
    </xf>
    <xf numFmtId="0" fontId="17" fillId="0" borderId="47" xfId="0" applyFont="1" applyBorder="1">
      <alignment vertical="center"/>
    </xf>
    <xf numFmtId="0" fontId="21" fillId="0" borderId="54" xfId="0" quotePrefix="1" applyFont="1" applyBorder="1">
      <alignment vertical="center"/>
    </xf>
    <xf numFmtId="0" fontId="21" fillId="0" borderId="55" xfId="0" applyFont="1" applyBorder="1">
      <alignment vertical="center"/>
    </xf>
    <xf numFmtId="0" fontId="0" fillId="0" borderId="55" xfId="0" applyBorder="1">
      <alignment vertical="center"/>
    </xf>
    <xf numFmtId="0" fontId="21" fillId="0" borderId="56" xfId="0" applyFont="1" applyBorder="1">
      <alignment vertical="center"/>
    </xf>
    <xf numFmtId="0" fontId="21" fillId="0" borderId="44" xfId="0" applyFont="1" applyBorder="1">
      <alignment vertical="center"/>
    </xf>
    <xf numFmtId="0" fontId="0" fillId="0" borderId="44" xfId="0" applyBorder="1">
      <alignment vertical="center"/>
    </xf>
    <xf numFmtId="0" fontId="16" fillId="0" borderId="45" xfId="0" applyFont="1" applyBorder="1" applyAlignment="1">
      <alignment horizontal="right" vertical="center"/>
    </xf>
    <xf numFmtId="0" fontId="16" fillId="0" borderId="70" xfId="0" applyFont="1" applyBorder="1">
      <alignment vertical="center"/>
    </xf>
    <xf numFmtId="0" fontId="21" fillId="0" borderId="63" xfId="0" applyFont="1" applyBorder="1">
      <alignment vertical="center"/>
    </xf>
    <xf numFmtId="0" fontId="17" fillId="0" borderId="44" xfId="0" applyFont="1" applyBorder="1">
      <alignment vertical="center"/>
    </xf>
    <xf numFmtId="0" fontId="17" fillId="0" borderId="64" xfId="0" applyFont="1" applyBorder="1">
      <alignment vertical="center"/>
    </xf>
    <xf numFmtId="0" fontId="17" fillId="0" borderId="59" xfId="0" applyFont="1" applyBorder="1">
      <alignment vertical="center"/>
    </xf>
    <xf numFmtId="0" fontId="0" fillId="0" borderId="0" xfId="0" applyAlignment="1">
      <alignment vertical="center"/>
    </xf>
    <xf numFmtId="0" fontId="0" fillId="0" borderId="0" xfId="0" applyBorder="1" applyAlignment="1">
      <alignment vertical="top"/>
    </xf>
    <xf numFmtId="0" fontId="0" fillId="0" borderId="0" xfId="0" applyBorder="1" applyAlignment="1">
      <alignment vertical="center"/>
    </xf>
    <xf numFmtId="0" fontId="17" fillId="0" borderId="61" xfId="0" applyFont="1" applyBorder="1">
      <alignment vertical="center"/>
    </xf>
    <xf numFmtId="0" fontId="17" fillId="0" borderId="67" xfId="0" applyFont="1" applyBorder="1">
      <alignment vertical="center"/>
    </xf>
    <xf numFmtId="0" fontId="17" fillId="0" borderId="63" xfId="0" applyFont="1" applyBorder="1">
      <alignment vertical="center"/>
    </xf>
    <xf numFmtId="0" fontId="17" fillId="0" borderId="74" xfId="0" applyFont="1" applyBorder="1" applyAlignment="1">
      <alignment vertical="center"/>
    </xf>
    <xf numFmtId="0" fontId="17" fillId="0" borderId="75" xfId="0" applyFont="1" applyBorder="1">
      <alignment vertical="center"/>
    </xf>
    <xf numFmtId="0" fontId="17" fillId="0" borderId="75" xfId="0" applyFont="1" applyBorder="1" applyAlignment="1">
      <alignment vertical="center" shrinkToFit="1"/>
    </xf>
    <xf numFmtId="0" fontId="17" fillId="0" borderId="76" xfId="0" applyFont="1" applyBorder="1">
      <alignment vertical="center"/>
    </xf>
    <xf numFmtId="0" fontId="3" fillId="0" borderId="79" xfId="0" applyFont="1" applyFill="1" applyBorder="1" applyAlignment="1">
      <alignment vertical="center"/>
    </xf>
    <xf numFmtId="0" fontId="17" fillId="0" borderId="80" xfId="0" applyFont="1" applyBorder="1" applyAlignment="1">
      <alignment horizontal="left" vertical="center"/>
    </xf>
    <xf numFmtId="0" fontId="10" fillId="0" borderId="80" xfId="0" applyFont="1" applyBorder="1" applyAlignment="1">
      <alignment vertical="center" wrapText="1"/>
    </xf>
    <xf numFmtId="0" fontId="0" fillId="0" borderId="80" xfId="0" applyBorder="1">
      <alignment vertical="center"/>
    </xf>
    <xf numFmtId="0" fontId="17" fillId="0" borderId="80" xfId="0" applyFont="1" applyBorder="1">
      <alignment vertical="center"/>
    </xf>
    <xf numFmtId="0" fontId="17" fillId="0" borderId="81" xfId="0" applyFont="1" applyBorder="1">
      <alignment vertical="center"/>
    </xf>
    <xf numFmtId="0" fontId="16" fillId="0" borderId="21" xfId="0" applyFont="1" applyBorder="1">
      <alignment vertical="center"/>
    </xf>
    <xf numFmtId="0" fontId="16" fillId="0" borderId="8" xfId="0" applyFont="1" applyBorder="1">
      <alignment vertical="center"/>
    </xf>
    <xf numFmtId="0" fontId="17" fillId="0" borderId="5" xfId="0" applyFont="1" applyBorder="1" applyAlignment="1">
      <alignment horizontal="center" vertical="center"/>
    </xf>
    <xf numFmtId="0" fontId="12" fillId="0" borderId="0" xfId="0" applyFont="1" applyFill="1" applyBorder="1" applyAlignment="1">
      <alignment vertical="top" textRotation="255"/>
    </xf>
    <xf numFmtId="0" fontId="15" fillId="0" borderId="51" xfId="0" applyFont="1" applyBorder="1" applyAlignment="1">
      <alignment vertical="center" shrinkToFit="1"/>
    </xf>
    <xf numFmtId="0" fontId="15" fillId="0" borderId="66" xfId="0" applyFont="1" applyBorder="1" applyAlignment="1">
      <alignment vertical="center" shrinkToFit="1"/>
    </xf>
    <xf numFmtId="0" fontId="17" fillId="0" borderId="83" xfId="0" applyFont="1" applyBorder="1">
      <alignment vertical="center"/>
    </xf>
    <xf numFmtId="0" fontId="17" fillId="0" borderId="68" xfId="0" applyFont="1" applyBorder="1">
      <alignment vertical="center"/>
    </xf>
    <xf numFmtId="0" fontId="34" fillId="0" borderId="0" xfId="0" applyFont="1" applyBorder="1">
      <alignment vertical="center"/>
    </xf>
    <xf numFmtId="0" fontId="17" fillId="0" borderId="51" xfId="0" applyFont="1" applyBorder="1" applyAlignment="1">
      <alignment horizontal="center" vertical="center" shrinkToFit="1"/>
    </xf>
    <xf numFmtId="0" fontId="17" fillId="0" borderId="65" xfId="0" applyFont="1" applyBorder="1" applyAlignment="1">
      <alignment horizontal="center" vertical="center" shrinkToFit="1"/>
    </xf>
    <xf numFmtId="0" fontId="26" fillId="0" borderId="0" xfId="0" applyFont="1" applyBorder="1" applyAlignment="1">
      <alignment vertical="center" wrapText="1"/>
    </xf>
    <xf numFmtId="0" fontId="15" fillId="3" borderId="82" xfId="0" applyFont="1" applyFill="1" applyBorder="1" applyAlignment="1">
      <alignment horizontal="center" vertical="center" shrinkToFit="1"/>
    </xf>
    <xf numFmtId="0" fontId="16" fillId="3" borderId="71" xfId="0" applyFont="1" applyFill="1" applyBorder="1" applyAlignment="1">
      <alignment horizontal="center" vertical="center"/>
    </xf>
    <xf numFmtId="0" fontId="16" fillId="3" borderId="69" xfId="0" applyFont="1" applyFill="1" applyBorder="1" applyAlignment="1">
      <alignment horizontal="center" vertical="center"/>
    </xf>
    <xf numFmtId="0" fontId="16" fillId="3" borderId="5" xfId="0" applyFont="1" applyFill="1" applyBorder="1" applyAlignment="1">
      <alignment horizontal="center" vertical="center"/>
    </xf>
    <xf numFmtId="0" fontId="15" fillId="0" borderId="0" xfId="0" applyFont="1" applyAlignment="1">
      <alignment vertical="center"/>
    </xf>
    <xf numFmtId="0" fontId="17" fillId="0" borderId="1" xfId="0" applyFont="1" applyBorder="1" applyAlignment="1">
      <alignment vertical="center" shrinkToFit="1"/>
    </xf>
    <xf numFmtId="0" fontId="17" fillId="0" borderId="4" xfId="0" applyFont="1" applyBorder="1">
      <alignment vertical="center"/>
    </xf>
    <xf numFmtId="0" fontId="17" fillId="0" borderId="27" xfId="0" applyFont="1" applyBorder="1">
      <alignment vertical="center"/>
    </xf>
    <xf numFmtId="0" fontId="17" fillId="0" borderId="85" xfId="0" applyFont="1" applyBorder="1">
      <alignment vertical="center"/>
    </xf>
    <xf numFmtId="0" fontId="17" fillId="0" borderId="0" xfId="0" applyFont="1" applyAlignment="1">
      <alignment vertical="top" wrapText="1"/>
    </xf>
    <xf numFmtId="0" fontId="20" fillId="0" borderId="0" xfId="0" applyFont="1" applyAlignment="1">
      <alignment horizontal="left" vertical="top"/>
    </xf>
    <xf numFmtId="0" fontId="21" fillId="0" borderId="0" xfId="0" applyFont="1" applyAlignment="1">
      <alignment vertical="top"/>
    </xf>
    <xf numFmtId="0" fontId="17" fillId="0" borderId="0" xfId="0" applyFont="1" applyAlignment="1">
      <alignment vertical="center"/>
    </xf>
    <xf numFmtId="0" fontId="35" fillId="0" borderId="0" xfId="0" applyFont="1" applyBorder="1" applyAlignment="1"/>
    <xf numFmtId="0" fontId="17" fillId="0" borderId="1" xfId="0" applyFont="1" applyBorder="1" applyAlignment="1">
      <alignment horizontal="center" vertical="center"/>
    </xf>
    <xf numFmtId="0" fontId="17" fillId="0" borderId="51" xfId="0" applyFont="1" applyBorder="1" applyAlignment="1">
      <alignment horizontal="center" vertical="center" shrinkToFit="1"/>
    </xf>
    <xf numFmtId="0" fontId="17" fillId="0" borderId="0" xfId="0" applyFont="1" applyBorder="1" applyAlignment="1">
      <alignment horizontal="left" vertical="center"/>
    </xf>
    <xf numFmtId="0" fontId="17" fillId="0" borderId="7" xfId="0" applyFont="1" applyBorder="1" applyAlignment="1">
      <alignment vertical="center"/>
    </xf>
    <xf numFmtId="0" fontId="17" fillId="0" borderId="0" xfId="0" applyFont="1" applyBorder="1" applyAlignment="1">
      <alignment vertical="center"/>
    </xf>
    <xf numFmtId="0" fontId="17" fillId="0" borderId="44" xfId="0" applyFont="1" applyBorder="1" applyAlignment="1">
      <alignment vertical="center"/>
    </xf>
    <xf numFmtId="176" fontId="17" fillId="0" borderId="29" xfId="0" applyNumberFormat="1" applyFont="1" applyBorder="1" applyAlignment="1">
      <alignment horizontal="right" vertical="center"/>
    </xf>
    <xf numFmtId="0" fontId="17" fillId="0" borderId="7" xfId="0" applyFont="1" applyBorder="1" applyAlignment="1">
      <alignment vertical="center"/>
    </xf>
    <xf numFmtId="0" fontId="17" fillId="0" borderId="0" xfId="0" applyFont="1" applyBorder="1" applyAlignment="1">
      <alignment vertical="center"/>
    </xf>
    <xf numFmtId="0" fontId="17" fillId="0" borderId="44" xfId="0" applyFont="1" applyBorder="1" applyAlignment="1">
      <alignment vertical="center"/>
    </xf>
    <xf numFmtId="0" fontId="17" fillId="0" borderId="0" xfId="0" applyFont="1" applyBorder="1" applyAlignment="1">
      <alignment horizontal="left" vertical="center"/>
    </xf>
    <xf numFmtId="0" fontId="27" fillId="0" borderId="0" xfId="0" applyFont="1" applyBorder="1" applyAlignment="1">
      <alignment horizontal="center" vertical="top"/>
    </xf>
    <xf numFmtId="0" fontId="17" fillId="0" borderId="1" xfId="0" applyFont="1" applyBorder="1" applyAlignment="1">
      <alignment horizontal="center" vertical="center"/>
    </xf>
    <xf numFmtId="0" fontId="36" fillId="0" borderId="9" xfId="0" applyFont="1" applyBorder="1" applyAlignment="1">
      <alignment horizontal="left" vertical="center" indent="1"/>
    </xf>
    <xf numFmtId="0" fontId="36" fillId="0" borderId="7" xfId="0" applyFont="1" applyBorder="1" applyAlignment="1">
      <alignment horizontal="left" vertical="center" indent="1"/>
    </xf>
    <xf numFmtId="0" fontId="36" fillId="0" borderId="51" xfId="0" applyFont="1" applyBorder="1" applyAlignment="1">
      <alignment vertical="center"/>
    </xf>
    <xf numFmtId="0" fontId="38" fillId="0" borderId="79" xfId="0" applyFont="1" applyFill="1" applyBorder="1" applyAlignment="1">
      <alignment horizontal="center" vertical="center"/>
    </xf>
    <xf numFmtId="0" fontId="40" fillId="0" borderId="0" xfId="0" applyFont="1" applyBorder="1" applyAlignment="1">
      <alignment vertical="center"/>
    </xf>
    <xf numFmtId="0" fontId="41" fillId="0" borderId="20" xfId="0" applyFont="1" applyBorder="1">
      <alignment vertical="center"/>
    </xf>
    <xf numFmtId="0" fontId="21" fillId="0" borderId="11" xfId="0" applyNumberFormat="1" applyFont="1" applyBorder="1">
      <alignment vertical="center"/>
    </xf>
    <xf numFmtId="0" fontId="0" fillId="0" borderId="0" xfId="0" applyFont="1">
      <alignment vertical="center"/>
    </xf>
    <xf numFmtId="0" fontId="33" fillId="0" borderId="0" xfId="0" applyFont="1" applyBorder="1">
      <alignment vertical="center"/>
    </xf>
    <xf numFmtId="0" fontId="17" fillId="0" borderId="10" xfId="0" applyFont="1" applyBorder="1" applyAlignment="1">
      <alignment horizontal="center"/>
    </xf>
    <xf numFmtId="0" fontId="15" fillId="0" borderId="48" xfId="0" applyFont="1" applyBorder="1">
      <alignment vertical="center"/>
    </xf>
    <xf numFmtId="0" fontId="17" fillId="0" borderId="55" xfId="0" applyFont="1" applyBorder="1" applyAlignment="1">
      <alignment vertical="center"/>
    </xf>
    <xf numFmtId="0" fontId="17" fillId="0" borderId="12" xfId="0" applyFont="1" applyBorder="1" applyAlignment="1">
      <alignment vertical="center"/>
    </xf>
    <xf numFmtId="0" fontId="17" fillId="0" borderId="10" xfId="0" applyFont="1" applyBorder="1" applyAlignment="1">
      <alignment vertical="center"/>
    </xf>
    <xf numFmtId="0" fontId="8" fillId="0" borderId="79" xfId="0" applyFont="1" applyFill="1" applyBorder="1" applyAlignment="1">
      <alignment horizontal="center" vertical="center"/>
    </xf>
    <xf numFmtId="0" fontId="0" fillId="0" borderId="5" xfId="0" applyBorder="1" applyAlignment="1">
      <alignment horizontal="center" vertical="center"/>
    </xf>
    <xf numFmtId="176" fontId="17" fillId="0" borderId="20" xfId="0" applyNumberFormat="1" applyFont="1" applyBorder="1" applyAlignment="1">
      <alignment vertical="center"/>
    </xf>
    <xf numFmtId="0" fontId="17" fillId="0" borderId="16" xfId="0" applyFont="1" applyBorder="1">
      <alignment vertical="center"/>
    </xf>
    <xf numFmtId="0" fontId="17" fillId="0" borderId="17" xfId="0" applyFont="1" applyBorder="1">
      <alignment vertical="center"/>
    </xf>
    <xf numFmtId="0" fontId="17" fillId="0" borderId="70" xfId="0" applyFont="1" applyBorder="1">
      <alignment vertical="center"/>
    </xf>
    <xf numFmtId="0" fontId="15" fillId="0" borderId="54" xfId="0" quotePrefix="1" applyFont="1" applyBorder="1">
      <alignment vertical="center"/>
    </xf>
    <xf numFmtId="0" fontId="15" fillId="0" borderId="55" xfId="0" applyFont="1" applyBorder="1">
      <alignment vertical="center"/>
    </xf>
    <xf numFmtId="0" fontId="0" fillId="0" borderId="55" xfId="0" applyFont="1" applyBorder="1">
      <alignment vertical="center"/>
    </xf>
    <xf numFmtId="0" fontId="15" fillId="0" borderId="56" xfId="0" applyFont="1" applyBorder="1">
      <alignment vertical="center"/>
    </xf>
    <xf numFmtId="0" fontId="0" fillId="0" borderId="0" xfId="0" applyFont="1" applyBorder="1">
      <alignment vertical="center"/>
    </xf>
    <xf numFmtId="0" fontId="0" fillId="0" borderId="7" xfId="0" applyFont="1" applyBorder="1">
      <alignment vertical="center"/>
    </xf>
    <xf numFmtId="0" fontId="0" fillId="0" borderId="44" xfId="0" applyFont="1" applyBorder="1">
      <alignment vertical="center"/>
    </xf>
    <xf numFmtId="0" fontId="17" fillId="0" borderId="20" xfId="0" applyFont="1" applyBorder="1">
      <alignment vertical="center"/>
    </xf>
    <xf numFmtId="0" fontId="16" fillId="0" borderId="0" xfId="0" applyFont="1" applyAlignment="1">
      <alignment vertical="top"/>
    </xf>
    <xf numFmtId="0" fontId="17" fillId="0" borderId="73" xfId="0" applyFont="1" applyBorder="1">
      <alignment vertical="center"/>
    </xf>
    <xf numFmtId="0" fontId="17" fillId="0" borderId="3" xfId="0" applyFont="1" applyBorder="1">
      <alignment vertical="center"/>
    </xf>
    <xf numFmtId="14" fontId="0" fillId="4" borderId="5" xfId="0" applyNumberFormat="1" applyFill="1" applyBorder="1" applyAlignment="1">
      <alignment horizontal="center" vertical="center"/>
    </xf>
    <xf numFmtId="20" fontId="0" fillId="4" borderId="5" xfId="0" applyNumberFormat="1" applyFill="1" applyBorder="1" applyAlignment="1">
      <alignment horizontal="center" vertical="center"/>
    </xf>
    <xf numFmtId="0" fontId="0" fillId="4" borderId="5" xfId="0" applyFill="1" applyBorder="1" applyAlignment="1">
      <alignment horizontal="center" vertical="center"/>
    </xf>
    <xf numFmtId="0" fontId="0" fillId="4" borderId="5" xfId="0" applyFill="1" applyBorder="1">
      <alignment vertical="center"/>
    </xf>
    <xf numFmtId="0" fontId="0" fillId="4" borderId="31" xfId="0" applyFill="1" applyBorder="1">
      <alignment vertical="center"/>
    </xf>
    <xf numFmtId="0" fontId="0" fillId="0" borderId="87" xfId="0" applyBorder="1" applyAlignment="1">
      <alignment horizontal="center" vertical="center"/>
    </xf>
    <xf numFmtId="0" fontId="0" fillId="4" borderId="87" xfId="0" applyFill="1" applyBorder="1" applyAlignment="1">
      <alignment horizontal="center" vertical="center"/>
    </xf>
    <xf numFmtId="0" fontId="0" fillId="0" borderId="4" xfId="0" applyBorder="1" applyAlignment="1">
      <alignment vertical="center" shrinkToFit="1"/>
    </xf>
    <xf numFmtId="38" fontId="0" fillId="4" borderId="5" xfId="1" applyFont="1" applyFill="1" applyBorder="1" applyAlignment="1">
      <alignment horizontal="center" vertical="center"/>
    </xf>
    <xf numFmtId="0" fontId="17" fillId="0" borderId="51" xfId="0" applyFont="1" applyBorder="1" applyAlignment="1">
      <alignment horizontal="center" vertical="center" shrinkToFit="1"/>
    </xf>
    <xf numFmtId="0" fontId="17" fillId="0" borderId="0" xfId="0" applyFont="1" applyBorder="1" applyAlignment="1">
      <alignment vertical="center"/>
    </xf>
    <xf numFmtId="0" fontId="15" fillId="0" borderId="51" xfId="0" applyFont="1" applyBorder="1" applyAlignment="1">
      <alignment vertical="center" shrinkToFit="1"/>
    </xf>
    <xf numFmtId="0" fontId="0" fillId="4" borderId="5" xfId="0" applyFill="1" applyBorder="1" applyAlignment="1">
      <alignment vertical="center"/>
    </xf>
    <xf numFmtId="0" fontId="0" fillId="0" borderId="21" xfId="0" applyBorder="1" applyAlignment="1">
      <alignment horizontal="center" vertical="center"/>
    </xf>
    <xf numFmtId="0" fontId="0" fillId="4" borderId="21" xfId="0" applyFill="1" applyBorder="1" applyAlignment="1">
      <alignment vertical="center"/>
    </xf>
    <xf numFmtId="0" fontId="45" fillId="0" borderId="89" xfId="0" applyFont="1" applyFill="1" applyBorder="1" applyAlignment="1">
      <alignment vertical="center"/>
    </xf>
    <xf numFmtId="0" fontId="0" fillId="0" borderId="90" xfId="0" applyBorder="1">
      <alignment vertical="center"/>
    </xf>
    <xf numFmtId="0" fontId="0" fillId="0" borderId="91" xfId="0" applyBorder="1" applyAlignment="1">
      <alignment horizontal="center" vertical="center"/>
    </xf>
    <xf numFmtId="0" fontId="0" fillId="4" borderId="92" xfId="0" applyFill="1" applyBorder="1" applyAlignment="1">
      <alignment vertical="center"/>
    </xf>
    <xf numFmtId="0" fontId="0" fillId="0" borderId="93" xfId="0" applyBorder="1" applyAlignment="1">
      <alignment horizontal="center" vertical="center"/>
    </xf>
    <xf numFmtId="0" fontId="0" fillId="4" borderId="94" xfId="0" applyFill="1" applyBorder="1" applyAlignment="1">
      <alignment vertical="center"/>
    </xf>
    <xf numFmtId="0" fontId="45" fillId="0" borderId="89" xfId="0" applyFont="1" applyBorder="1">
      <alignment vertical="center"/>
    </xf>
    <xf numFmtId="0" fontId="17" fillId="0" borderId="1" xfId="0" applyFont="1" applyBorder="1" applyAlignment="1">
      <alignment horizontal="center" vertical="center"/>
    </xf>
    <xf numFmtId="0" fontId="17" fillId="0" borderId="51" xfId="0" applyFont="1" applyBorder="1" applyAlignment="1">
      <alignment horizontal="center" vertical="center" shrinkToFit="1"/>
    </xf>
    <xf numFmtId="0" fontId="17" fillId="0" borderId="0" xfId="0" applyFont="1" applyBorder="1" applyAlignment="1">
      <alignment vertical="center"/>
    </xf>
    <xf numFmtId="0" fontId="17" fillId="0" borderId="44" xfId="0" applyFont="1" applyBorder="1" applyAlignment="1">
      <alignment vertical="center"/>
    </xf>
    <xf numFmtId="0" fontId="17" fillId="0" borderId="52" xfId="0" applyFont="1" applyBorder="1" applyAlignment="1">
      <alignment horizontal="right" vertical="center"/>
    </xf>
    <xf numFmtId="0" fontId="17" fillId="0" borderId="74" xfId="0" applyFont="1" applyBorder="1" applyAlignment="1">
      <alignment vertical="center"/>
    </xf>
    <xf numFmtId="0" fontId="17" fillId="0" borderId="75" xfId="0" applyFont="1" applyBorder="1" applyAlignment="1">
      <alignment vertical="center" shrinkToFit="1"/>
    </xf>
    <xf numFmtId="0" fontId="15" fillId="0" borderId="51" xfId="0" applyFont="1" applyBorder="1" applyAlignment="1">
      <alignment vertical="center" shrinkToFit="1"/>
    </xf>
    <xf numFmtId="0" fontId="15" fillId="0" borderId="66" xfId="0" applyFont="1" applyBorder="1" applyAlignment="1">
      <alignment vertical="center" shrinkToFit="1"/>
    </xf>
    <xf numFmtId="0" fontId="17" fillId="0" borderId="1" xfId="0" applyFont="1" applyBorder="1" applyAlignment="1">
      <alignment vertical="center" shrinkToFit="1"/>
    </xf>
    <xf numFmtId="176" fontId="17" fillId="0" borderId="29" xfId="0" applyNumberFormat="1" applyFont="1" applyBorder="1" applyAlignment="1">
      <alignment horizontal="right" vertical="center"/>
    </xf>
    <xf numFmtId="0" fontId="17" fillId="0" borderId="0" xfId="0" applyFont="1" applyBorder="1" applyAlignment="1">
      <alignment horizontal="left" vertical="center"/>
    </xf>
    <xf numFmtId="0" fontId="40" fillId="0" borderId="0" xfId="0" applyFont="1" applyBorder="1">
      <alignment vertical="center"/>
    </xf>
    <xf numFmtId="0" fontId="21" fillId="0" borderId="27" xfId="0" applyFont="1" applyBorder="1" applyAlignment="1">
      <alignment horizontal="left" vertical="center" shrinkToFit="1"/>
    </xf>
    <xf numFmtId="0" fontId="21" fillId="0" borderId="27" xfId="0" applyFont="1" applyBorder="1" applyAlignment="1">
      <alignment horizontal="right" vertical="center" shrinkToFit="1"/>
    </xf>
    <xf numFmtId="0" fontId="21" fillId="0" borderId="27" xfId="0" applyFont="1" applyBorder="1" applyAlignment="1">
      <alignment horizontal="center" vertical="center" shrinkToFit="1"/>
    </xf>
    <xf numFmtId="0" fontId="15" fillId="0" borderId="7" xfId="0" quotePrefix="1" applyFont="1" applyBorder="1">
      <alignment vertical="center"/>
    </xf>
    <xf numFmtId="0" fontId="0" fillId="0" borderId="56" xfId="0" applyFont="1" applyBorder="1">
      <alignment vertical="center"/>
    </xf>
    <xf numFmtId="0" fontId="0" fillId="0" borderId="45" xfId="0" applyBorder="1">
      <alignment vertical="center"/>
    </xf>
    <xf numFmtId="0" fontId="17" fillId="0" borderId="86" xfId="0" applyFont="1" applyBorder="1">
      <alignment vertical="center"/>
    </xf>
    <xf numFmtId="0" fontId="21" fillId="0" borderId="31" xfId="0" applyFont="1" applyBorder="1" applyAlignment="1">
      <alignment horizontal="right" vertical="center" shrinkToFit="1"/>
    </xf>
    <xf numFmtId="0" fontId="26" fillId="0" borderId="0" xfId="0" applyFont="1" applyAlignment="1">
      <alignment horizontal="left" vertical="center"/>
    </xf>
    <xf numFmtId="0" fontId="48" fillId="0" borderId="0" xfId="0" applyFont="1" applyBorder="1">
      <alignment vertical="center"/>
    </xf>
    <xf numFmtId="0" fontId="15" fillId="0" borderId="67" xfId="0" quotePrefix="1" applyFont="1" applyBorder="1" applyAlignment="1">
      <alignment horizontal="left" vertical="center" indent="1"/>
    </xf>
    <xf numFmtId="0" fontId="17" fillId="0" borderId="67" xfId="0" applyFont="1" applyBorder="1" applyAlignment="1">
      <alignment vertical="center"/>
    </xf>
    <xf numFmtId="0" fontId="0" fillId="0" borderId="98" xfId="0" applyFont="1" applyBorder="1">
      <alignment vertical="center"/>
    </xf>
    <xf numFmtId="0" fontId="17" fillId="0" borderId="98" xfId="0" applyFont="1" applyBorder="1">
      <alignment vertical="center"/>
    </xf>
    <xf numFmtId="0" fontId="17" fillId="0" borderId="98" xfId="0" applyFont="1" applyBorder="1" applyAlignment="1">
      <alignment vertical="center"/>
    </xf>
    <xf numFmtId="0" fontId="21" fillId="0" borderId="99" xfId="0" applyFont="1" applyBorder="1">
      <alignment vertical="center"/>
    </xf>
    <xf numFmtId="0" fontId="21" fillId="0" borderId="100" xfId="0" applyFont="1" applyBorder="1">
      <alignment vertical="center"/>
    </xf>
    <xf numFmtId="0" fontId="0" fillId="0" borderId="101" xfId="0" applyBorder="1">
      <alignment vertical="center"/>
    </xf>
    <xf numFmtId="0" fontId="17" fillId="0" borderId="99" xfId="0" applyFont="1" applyBorder="1">
      <alignment vertical="center"/>
    </xf>
    <xf numFmtId="0" fontId="17" fillId="0" borderId="100" xfId="0" applyFont="1" applyBorder="1">
      <alignment vertical="center"/>
    </xf>
    <xf numFmtId="0" fontId="17" fillId="0" borderId="101" xfId="0" applyFont="1" applyBorder="1">
      <alignment vertical="center"/>
    </xf>
    <xf numFmtId="0" fontId="21" fillId="0" borderId="100" xfId="0" applyFont="1" applyBorder="1" applyAlignment="1">
      <alignment horizontal="center" vertical="center" shrinkToFit="1"/>
    </xf>
    <xf numFmtId="0" fontId="21" fillId="0" borderId="101" xfId="0" applyFont="1" applyBorder="1" applyAlignment="1">
      <alignment horizontal="right" vertical="center" shrinkToFit="1"/>
    </xf>
    <xf numFmtId="0" fontId="50" fillId="0" borderId="96" xfId="0" applyFont="1" applyBorder="1">
      <alignment vertical="center"/>
    </xf>
    <xf numFmtId="0" fontId="17" fillId="0" borderId="97" xfId="0" applyFont="1" applyBorder="1" applyAlignment="1">
      <alignment horizontal="center" vertical="center"/>
    </xf>
    <xf numFmtId="0" fontId="17" fillId="0" borderId="97" xfId="0" applyFont="1" applyBorder="1" applyAlignment="1">
      <alignment horizontal="right" vertical="center"/>
    </xf>
    <xf numFmtId="0" fontId="17" fillId="0" borderId="96" xfId="0" applyFont="1" applyBorder="1" applyAlignment="1">
      <alignment horizontal="left" vertical="center"/>
    </xf>
    <xf numFmtId="0" fontId="17" fillId="0" borderId="97" xfId="0" applyFont="1" applyBorder="1">
      <alignment vertical="center"/>
    </xf>
    <xf numFmtId="0" fontId="15" fillId="0" borderId="97" xfId="0" applyFont="1" applyBorder="1">
      <alignment vertical="center"/>
    </xf>
    <xf numFmtId="0" fontId="16" fillId="0" borderId="0" xfId="0" applyFont="1" applyBorder="1">
      <alignment vertical="center"/>
    </xf>
    <xf numFmtId="0" fontId="17" fillId="0" borderId="95" xfId="0" applyFont="1" applyBorder="1">
      <alignment vertical="center"/>
    </xf>
    <xf numFmtId="0" fontId="15" fillId="0" borderId="95" xfId="0" applyFont="1" applyBorder="1">
      <alignment vertical="center"/>
    </xf>
    <xf numFmtId="0" fontId="50" fillId="0" borderId="0" xfId="0" applyFont="1" applyBorder="1" applyAlignment="1">
      <alignment horizontal="left" vertical="center" indent="1"/>
    </xf>
    <xf numFmtId="0" fontId="0" fillId="0" borderId="103" xfId="0" applyBorder="1" applyAlignment="1">
      <alignment horizontal="center" vertical="center"/>
    </xf>
    <xf numFmtId="14" fontId="0" fillId="4" borderId="103" xfId="0" applyNumberFormat="1" applyFill="1" applyBorder="1" applyAlignment="1">
      <alignment horizontal="center" vertical="center"/>
    </xf>
    <xf numFmtId="0" fontId="0" fillId="4" borderId="103" xfId="0" applyFill="1" applyBorder="1" applyAlignment="1">
      <alignment horizontal="center" vertical="center"/>
    </xf>
    <xf numFmtId="0" fontId="0" fillId="4" borderId="21" xfId="0" applyFill="1" applyBorder="1">
      <alignment vertical="center"/>
    </xf>
    <xf numFmtId="0" fontId="0" fillId="5" borderId="5" xfId="0" applyFill="1" applyBorder="1" applyAlignment="1">
      <alignment vertical="center" shrinkToFit="1"/>
    </xf>
    <xf numFmtId="0" fontId="0" fillId="5" borderId="5" xfId="0" applyFill="1" applyBorder="1">
      <alignment vertical="center"/>
    </xf>
    <xf numFmtId="0" fontId="0" fillId="5" borderId="21" xfId="0" applyFill="1" applyBorder="1" applyAlignment="1">
      <alignment vertical="center" shrinkToFit="1"/>
    </xf>
    <xf numFmtId="0" fontId="0" fillId="4" borderId="21" xfId="0" applyFill="1" applyBorder="1" applyAlignment="1">
      <alignment horizontal="center" vertical="center"/>
    </xf>
    <xf numFmtId="0" fontId="0" fillId="0" borderId="104" xfId="0" applyBorder="1" applyAlignment="1">
      <alignment horizontal="center" vertical="center"/>
    </xf>
    <xf numFmtId="0" fontId="0" fillId="4" borderId="104" xfId="0" applyFill="1" applyBorder="1" applyAlignment="1">
      <alignment horizontal="center" vertical="center"/>
    </xf>
    <xf numFmtId="0" fontId="17" fillId="0" borderId="20" xfId="0" applyFont="1" applyBorder="1" applyAlignment="1">
      <alignment horizontal="left" vertical="center"/>
    </xf>
    <xf numFmtId="0" fontId="23" fillId="0" borderId="10" xfId="0" applyFont="1" applyFill="1" applyBorder="1" applyAlignment="1">
      <alignment horizontal="center" vertical="center"/>
    </xf>
    <xf numFmtId="0" fontId="35" fillId="0" borderId="0" xfId="0" applyFont="1" applyBorder="1" applyAlignment="1">
      <alignment horizontal="left" vertical="center"/>
    </xf>
    <xf numFmtId="0" fontId="35" fillId="6" borderId="0" xfId="0" applyFont="1" applyFill="1" applyBorder="1" applyAlignment="1">
      <alignment horizontal="left"/>
    </xf>
    <xf numFmtId="0" fontId="0" fillId="6" borderId="0" xfId="0" applyFill="1" applyAlignment="1"/>
    <xf numFmtId="0" fontId="15" fillId="8" borderId="15" xfId="2" applyFont="1" applyFill="1" applyBorder="1" applyAlignment="1">
      <alignment horizontal="center" vertical="center"/>
    </xf>
    <xf numFmtId="0" fontId="15" fillId="8" borderId="21" xfId="2" applyFont="1" applyFill="1" applyBorder="1" applyAlignment="1">
      <alignment horizontal="center" vertical="center"/>
    </xf>
    <xf numFmtId="0" fontId="15" fillId="8" borderId="9" xfId="2" applyFont="1" applyFill="1" applyBorder="1" applyAlignment="1">
      <alignment horizontal="center" vertical="center"/>
    </xf>
    <xf numFmtId="0" fontId="1" fillId="0" borderId="0" xfId="2">
      <alignment vertical="center"/>
    </xf>
    <xf numFmtId="0" fontId="15" fillId="8" borderId="31" xfId="2" applyFont="1" applyFill="1" applyBorder="1" applyAlignment="1">
      <alignment horizontal="right" vertical="center" indent="1"/>
    </xf>
    <xf numFmtId="0" fontId="15" fillId="8" borderId="5" xfId="2" applyFont="1" applyFill="1" applyBorder="1" applyAlignment="1">
      <alignment horizontal="center" vertical="center"/>
    </xf>
    <xf numFmtId="0" fontId="15" fillId="8" borderId="4" xfId="2" applyFont="1" applyFill="1" applyBorder="1" applyAlignment="1">
      <alignment horizontal="center" vertical="center"/>
    </xf>
    <xf numFmtId="0" fontId="15" fillId="8" borderId="14" xfId="2" applyFont="1" applyFill="1" applyBorder="1" applyAlignment="1">
      <alignment horizontal="right" vertical="center" indent="1"/>
    </xf>
    <xf numFmtId="0" fontId="15" fillId="8" borderId="87" xfId="2" applyFont="1" applyFill="1" applyBorder="1" applyAlignment="1">
      <alignment horizontal="center" vertical="center"/>
    </xf>
    <xf numFmtId="0" fontId="15" fillId="8" borderId="6" xfId="2" applyFont="1" applyFill="1" applyBorder="1" applyAlignment="1">
      <alignment horizontal="center" vertical="center"/>
    </xf>
    <xf numFmtId="49" fontId="0" fillId="4" borderId="31" xfId="0" applyNumberFormat="1" applyFill="1" applyBorder="1">
      <alignment vertical="center"/>
    </xf>
    <xf numFmtId="0" fontId="17" fillId="0" borderId="1" xfId="0" applyFont="1" applyBorder="1" applyAlignment="1">
      <alignment vertical="center"/>
    </xf>
    <xf numFmtId="0" fontId="15" fillId="0" borderId="55" xfId="0" applyFont="1" applyFill="1" applyBorder="1" applyAlignment="1">
      <alignment horizontal="center" vertical="center" textRotation="255" wrapText="1"/>
    </xf>
    <xf numFmtId="0" fontId="15" fillId="0" borderId="10" xfId="0" applyFont="1" applyFill="1" applyBorder="1" applyAlignment="1">
      <alignment horizontal="center" vertical="center" textRotation="255"/>
    </xf>
    <xf numFmtId="0" fontId="15" fillId="0" borderId="12" xfId="0" applyFont="1" applyFill="1" applyBorder="1" applyAlignment="1">
      <alignment horizontal="center" vertical="center" textRotation="255"/>
    </xf>
    <xf numFmtId="0" fontId="15" fillId="0" borderId="1" xfId="0" applyFont="1" applyFill="1" applyBorder="1" applyAlignment="1">
      <alignment horizontal="center" vertical="center" textRotation="255"/>
    </xf>
    <xf numFmtId="0" fontId="17" fillId="0" borderId="25" xfId="0" applyFont="1" applyBorder="1" applyAlignment="1">
      <alignment horizontal="center" vertical="center"/>
    </xf>
    <xf numFmtId="0" fontId="17" fillId="0" borderId="2" xfId="0" applyFont="1" applyBorder="1" applyAlignment="1">
      <alignment horizontal="center" vertical="center"/>
    </xf>
    <xf numFmtId="0" fontId="17" fillId="0" borderId="26" xfId="0" applyFont="1" applyBorder="1" applyAlignment="1">
      <alignment horizontal="center" vertical="center"/>
    </xf>
    <xf numFmtId="0" fontId="15" fillId="3" borderId="84" xfId="0" applyFont="1" applyFill="1" applyBorder="1" applyAlignment="1">
      <alignment horizontal="center" vertical="center" shrinkToFit="1"/>
    </xf>
    <xf numFmtId="0" fontId="15" fillId="3" borderId="31" xfId="0" applyFont="1" applyFill="1" applyBorder="1" applyAlignment="1">
      <alignment horizontal="center" vertical="center" shrinkToFit="1"/>
    </xf>
    <xf numFmtId="0" fontId="15" fillId="3" borderId="77" xfId="0" applyFont="1" applyFill="1" applyBorder="1" applyAlignment="1">
      <alignment horizontal="center" vertical="center" shrinkToFit="1"/>
    </xf>
    <xf numFmtId="0" fontId="15" fillId="3" borderId="78" xfId="0" applyFont="1" applyFill="1" applyBorder="1" applyAlignment="1">
      <alignment horizontal="center" vertical="center" shrinkToFit="1"/>
    </xf>
    <xf numFmtId="0" fontId="15" fillId="3" borderId="65" xfId="0" applyFont="1" applyFill="1" applyBorder="1" applyAlignment="1">
      <alignment horizontal="center" vertical="center"/>
    </xf>
    <xf numFmtId="0" fontId="15" fillId="3" borderId="51"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53" xfId="0" applyFont="1" applyFill="1" applyBorder="1" applyAlignment="1">
      <alignment horizontal="center" vertical="center" textRotation="255" wrapText="1"/>
    </xf>
    <xf numFmtId="0" fontId="15" fillId="3" borderId="43" xfId="0" applyFont="1" applyFill="1" applyBorder="1" applyAlignment="1">
      <alignment horizontal="center" vertical="center" textRotation="255"/>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30" xfId="0" applyFont="1" applyBorder="1" applyAlignment="1">
      <alignment horizontal="center" vertical="center"/>
    </xf>
    <xf numFmtId="0" fontId="17" fillId="0" borderId="27" xfId="0" applyFont="1" applyBorder="1" applyAlignment="1">
      <alignment horizontal="center" vertical="center"/>
    </xf>
    <xf numFmtId="0" fontId="17" fillId="0" borderId="31" xfId="0" applyFont="1"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32" xfId="0" applyFont="1" applyBorder="1" applyAlignment="1">
      <alignment horizontal="center" vertical="center"/>
    </xf>
    <xf numFmtId="0" fontId="17" fillId="0" borderId="19"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3" xfId="0" applyFont="1" applyBorder="1" applyAlignment="1">
      <alignment horizontal="center" vertical="center" shrinkToFit="1"/>
    </xf>
    <xf numFmtId="0" fontId="17" fillId="0" borderId="28"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36" xfId="0" applyFont="1" applyBorder="1" applyAlignment="1">
      <alignment horizontal="center" vertical="center" shrinkToFit="1"/>
    </xf>
    <xf numFmtId="0" fontId="21" fillId="0" borderId="4" xfId="0" applyFont="1" applyBorder="1" applyAlignment="1">
      <alignment horizontal="right" vertical="center"/>
    </xf>
    <xf numFmtId="0" fontId="21" fillId="0" borderId="27" xfId="0" applyFont="1" applyBorder="1" applyAlignment="1">
      <alignment horizontal="right" vertical="center"/>
    </xf>
    <xf numFmtId="0" fontId="21" fillId="0" borderId="31" xfId="0" applyFont="1" applyBorder="1" applyAlignment="1">
      <alignment horizontal="right" vertical="center"/>
    </xf>
    <xf numFmtId="0" fontId="17" fillId="0" borderId="51" xfId="0" applyFont="1" applyBorder="1" applyAlignment="1">
      <alignment horizontal="center" vertical="center" shrinkToFit="1"/>
    </xf>
    <xf numFmtId="0" fontId="30" fillId="0" borderId="0" xfId="0" applyFont="1" applyAlignment="1">
      <alignment horizontal="distributed" vertical="center"/>
    </xf>
    <xf numFmtId="0" fontId="33" fillId="0" borderId="0" xfId="0" applyFont="1" applyAlignment="1">
      <alignment horizontal="center" vertical="center"/>
    </xf>
    <xf numFmtId="0" fontId="15" fillId="3" borderId="43" xfId="0" applyFont="1" applyFill="1" applyBorder="1" applyAlignment="1">
      <alignment horizontal="center" vertical="center" shrinkToFit="1"/>
    </xf>
    <xf numFmtId="0" fontId="15" fillId="3" borderId="49" xfId="0" applyFont="1" applyFill="1" applyBorder="1" applyAlignment="1">
      <alignment horizontal="center" vertical="center" shrinkToFit="1"/>
    </xf>
    <xf numFmtId="0" fontId="26" fillId="0" borderId="0" xfId="0" applyFont="1" applyBorder="1" applyAlignment="1">
      <alignment horizontal="left" vertical="center" wrapText="1" indent="2"/>
    </xf>
    <xf numFmtId="0" fontId="15" fillId="3" borderId="67" xfId="0" applyFont="1" applyFill="1" applyBorder="1" applyAlignment="1">
      <alignment horizontal="center" vertical="center" shrinkToFit="1"/>
    </xf>
    <xf numFmtId="0" fontId="15" fillId="3" borderId="3" xfId="0" applyFont="1" applyFill="1" applyBorder="1" applyAlignment="1">
      <alignment horizontal="center" vertical="center" shrinkToFit="1"/>
    </xf>
    <xf numFmtId="0" fontId="15" fillId="3" borderId="58" xfId="0" applyFont="1" applyFill="1" applyBorder="1" applyAlignment="1">
      <alignment horizontal="center" vertical="center" shrinkToFit="1"/>
    </xf>
    <xf numFmtId="0" fontId="15" fillId="3" borderId="60" xfId="0" applyFont="1" applyFill="1" applyBorder="1" applyAlignment="1">
      <alignment horizontal="center" vertical="center" shrinkToFit="1"/>
    </xf>
    <xf numFmtId="0" fontId="15" fillId="0" borderId="79" xfId="0" applyFont="1" applyBorder="1" applyAlignment="1">
      <alignment horizontal="right" vertical="center"/>
    </xf>
    <xf numFmtId="0" fontId="15" fillId="0" borderId="80" xfId="0" applyFont="1" applyBorder="1" applyAlignment="1">
      <alignment horizontal="right" vertical="center"/>
    </xf>
    <xf numFmtId="0" fontId="15" fillId="0" borderId="81" xfId="0" applyFont="1" applyBorder="1" applyAlignment="1">
      <alignment horizontal="right" vertical="center"/>
    </xf>
    <xf numFmtId="0" fontId="15" fillId="0" borderId="10" xfId="0" applyFont="1" applyBorder="1" applyAlignment="1">
      <alignment horizontal="center" vertical="center"/>
    </xf>
    <xf numFmtId="20" fontId="17" fillId="0" borderId="19" xfId="0" applyNumberFormat="1" applyFont="1" applyBorder="1" applyAlignment="1">
      <alignment horizontal="center" vertical="center"/>
    </xf>
    <xf numFmtId="20" fontId="17" fillId="0" borderId="33" xfId="0" applyNumberFormat="1" applyFont="1" applyBorder="1" applyAlignment="1">
      <alignment horizontal="center" vertical="center"/>
    </xf>
    <xf numFmtId="0" fontId="17" fillId="0" borderId="4"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50" xfId="0" applyFont="1" applyBorder="1" applyAlignment="1">
      <alignment horizontal="left" vertical="center" indent="1"/>
    </xf>
    <xf numFmtId="0" fontId="17" fillId="0" borderId="51" xfId="0" applyFont="1" applyBorder="1" applyAlignment="1">
      <alignment horizontal="left" vertical="center" indent="1"/>
    </xf>
    <xf numFmtId="0" fontId="16" fillId="3" borderId="62" xfId="0" applyFont="1" applyFill="1" applyBorder="1" applyAlignment="1">
      <alignment horizontal="center" vertical="center" textRotation="255"/>
    </xf>
    <xf numFmtId="0" fontId="16" fillId="3" borderId="8" xfId="0" applyFont="1" applyFill="1" applyBorder="1" applyAlignment="1">
      <alignment horizontal="center" vertical="center" textRotation="255"/>
    </xf>
    <xf numFmtId="0" fontId="16" fillId="3" borderId="72" xfId="0" applyFont="1" applyFill="1" applyBorder="1" applyAlignment="1">
      <alignment horizontal="center" vertical="center" textRotation="255"/>
    </xf>
    <xf numFmtId="0" fontId="16" fillId="3" borderId="43" xfId="0" applyFont="1" applyFill="1" applyBorder="1" applyAlignment="1">
      <alignment horizontal="center" vertical="center" textRotation="255"/>
    </xf>
    <xf numFmtId="0" fontId="16" fillId="3" borderId="49" xfId="0" applyFont="1" applyFill="1" applyBorder="1" applyAlignment="1">
      <alignment horizontal="center" vertical="center" textRotation="255"/>
    </xf>
    <xf numFmtId="0" fontId="21" fillId="3" borderId="53" xfId="0" applyFont="1" applyFill="1" applyBorder="1" applyAlignment="1">
      <alignment horizontal="center" vertical="center"/>
    </xf>
    <xf numFmtId="0" fontId="21" fillId="3" borderId="43" xfId="0" applyFont="1" applyFill="1" applyBorder="1" applyAlignment="1">
      <alignment horizontal="center" vertical="center"/>
    </xf>
    <xf numFmtId="0" fontId="21" fillId="3" borderId="57" xfId="0" applyFont="1" applyFill="1" applyBorder="1" applyAlignment="1">
      <alignment horizontal="center" vertical="center"/>
    </xf>
    <xf numFmtId="14" fontId="17" fillId="0" borderId="20" xfId="0" applyNumberFormat="1" applyFont="1" applyBorder="1" applyAlignment="1">
      <alignment horizontal="center" vertical="center"/>
    </xf>
    <xf numFmtId="0" fontId="17" fillId="0" borderId="29" xfId="0" applyFont="1" applyBorder="1" applyAlignment="1">
      <alignment horizontal="center" vertical="center"/>
    </xf>
    <xf numFmtId="0" fontId="31" fillId="0" borderId="0" xfId="0" applyFont="1" applyAlignment="1">
      <alignment horizontal="right" vertical="center"/>
    </xf>
    <xf numFmtId="0" fontId="17" fillId="0" borderId="37"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19" xfId="0" applyFont="1" applyBorder="1" applyAlignment="1">
      <alignment vertical="center" shrinkToFit="1"/>
    </xf>
    <xf numFmtId="0" fontId="17" fillId="0" borderId="2" xfId="0" applyFont="1" applyBorder="1" applyAlignment="1">
      <alignment vertical="center" shrinkToFit="1"/>
    </xf>
    <xf numFmtId="0" fontId="17" fillId="0" borderId="47" xfId="0" applyFont="1" applyBorder="1" applyAlignment="1">
      <alignment vertical="center" shrinkToFit="1"/>
    </xf>
    <xf numFmtId="0" fontId="17" fillId="0" borderId="0" xfId="0" applyFont="1" applyBorder="1" applyAlignment="1">
      <alignment horizontal="left" vertical="center" indent="1"/>
    </xf>
    <xf numFmtId="0" fontId="17" fillId="0" borderId="44" xfId="0" applyFont="1" applyBorder="1" applyAlignment="1">
      <alignment horizontal="left" vertical="center" indent="1"/>
    </xf>
    <xf numFmtId="0" fontId="17" fillId="0" borderId="59" xfId="0" applyFont="1" applyBorder="1" applyAlignment="1">
      <alignment horizontal="left" vertical="center" indent="1"/>
    </xf>
    <xf numFmtId="0" fontId="17" fillId="0" borderId="73" xfId="0" applyFont="1" applyBorder="1" applyAlignment="1">
      <alignment horizontal="left" vertical="center" indent="1"/>
    </xf>
    <xf numFmtId="0" fontId="17" fillId="0" borderId="19"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4" xfId="0" applyFont="1" applyBorder="1" applyAlignment="1">
      <alignment horizontal="right" vertical="center"/>
    </xf>
    <xf numFmtId="0" fontId="17" fillId="0" borderId="27" xfId="0" applyFont="1" applyBorder="1" applyAlignment="1">
      <alignment horizontal="right" vertical="center"/>
    </xf>
    <xf numFmtId="0" fontId="17" fillId="0" borderId="47" xfId="0" applyFont="1" applyBorder="1" applyAlignment="1">
      <alignment horizontal="left" vertical="center" shrinkToFit="1"/>
    </xf>
    <xf numFmtId="0" fontId="17" fillId="0" borderId="0" xfId="0" applyFont="1" applyBorder="1" applyAlignment="1">
      <alignment horizontal="center" vertical="top" textRotation="255"/>
    </xf>
    <xf numFmtId="176" fontId="50" fillId="0" borderId="96" xfId="0" applyNumberFormat="1" applyFont="1" applyBorder="1" applyAlignment="1">
      <alignment horizontal="center" vertical="center"/>
    </xf>
    <xf numFmtId="176" fontId="50" fillId="0" borderId="95" xfId="0" applyNumberFormat="1" applyFont="1" applyBorder="1" applyAlignment="1">
      <alignment horizontal="center" vertical="center"/>
    </xf>
    <xf numFmtId="0" fontId="49" fillId="0" borderId="0" xfId="0" applyFont="1" applyBorder="1" applyAlignment="1">
      <alignment horizontal="left" vertical="center" wrapText="1"/>
    </xf>
    <xf numFmtId="0" fontId="49" fillId="0" borderId="98" xfId="0" applyFont="1" applyBorder="1" applyAlignment="1">
      <alignment horizontal="left" vertical="center" wrapText="1"/>
    </xf>
    <xf numFmtId="0" fontId="51" fillId="0" borderId="96" xfId="0" quotePrefix="1" applyFont="1" applyBorder="1" applyAlignment="1">
      <alignment horizontal="center" vertical="center"/>
    </xf>
    <xf numFmtId="0" fontId="51" fillId="0" borderId="97" xfId="0" quotePrefix="1" applyFont="1" applyBorder="1" applyAlignment="1">
      <alignment horizontal="center" vertical="center"/>
    </xf>
    <xf numFmtId="0" fontId="51" fillId="0" borderId="95" xfId="0" quotePrefix="1" applyFont="1" applyBorder="1" applyAlignment="1">
      <alignment horizontal="center" vertical="center"/>
    </xf>
    <xf numFmtId="0" fontId="17" fillId="0" borderId="102" xfId="0" applyFont="1" applyBorder="1" applyAlignment="1">
      <alignment horizontal="right" vertical="center"/>
    </xf>
    <xf numFmtId="0" fontId="17" fillId="0" borderId="100" xfId="0" applyFont="1" applyBorder="1" applyAlignment="1">
      <alignment horizontal="right" vertical="center"/>
    </xf>
    <xf numFmtId="14" fontId="50" fillId="0" borderId="96" xfId="0" applyNumberFormat="1" applyFont="1" applyBorder="1" applyAlignment="1">
      <alignment horizontal="center" vertical="center"/>
    </xf>
    <xf numFmtId="0" fontId="50" fillId="0" borderId="95" xfId="0" applyFont="1" applyBorder="1" applyAlignment="1">
      <alignment horizontal="center" vertical="center"/>
    </xf>
    <xf numFmtId="20" fontId="50" fillId="0" borderId="96" xfId="0" applyNumberFormat="1" applyFont="1" applyBorder="1" applyAlignment="1">
      <alignment horizontal="center" vertical="center"/>
    </xf>
    <xf numFmtId="20" fontId="50" fillId="0" borderId="95" xfId="0" applyNumberFormat="1" applyFont="1" applyBorder="1" applyAlignment="1">
      <alignment horizontal="center" vertical="center"/>
    </xf>
    <xf numFmtId="0" fontId="47" fillId="0" borderId="67" xfId="0" applyFont="1" applyBorder="1" applyAlignment="1">
      <alignment horizontal="left" vertical="center" indent="2"/>
    </xf>
    <xf numFmtId="0" fontId="47" fillId="0" borderId="0" xfId="0" applyFont="1" applyBorder="1" applyAlignment="1">
      <alignment horizontal="left" vertical="center" indent="2"/>
    </xf>
    <xf numFmtId="0" fontId="47" fillId="0" borderId="98" xfId="0" applyFont="1" applyBorder="1" applyAlignment="1">
      <alignment horizontal="left" vertical="center" indent="2"/>
    </xf>
    <xf numFmtId="0" fontId="17" fillId="0" borderId="96" xfId="0" applyFont="1" applyBorder="1" applyAlignment="1">
      <alignment horizontal="left" vertical="center" shrinkToFit="1"/>
    </xf>
    <xf numFmtId="0" fontId="17" fillId="0" borderId="97" xfId="0" applyFont="1" applyBorder="1" applyAlignment="1">
      <alignment horizontal="left" vertical="center" shrinkToFit="1"/>
    </xf>
    <xf numFmtId="0" fontId="17" fillId="0" borderId="95" xfId="0" applyFont="1" applyBorder="1" applyAlignment="1">
      <alignment horizontal="left" vertical="center" shrinkToFit="1"/>
    </xf>
    <xf numFmtId="0" fontId="9" fillId="0" borderId="0" xfId="0" applyFont="1" applyBorder="1" applyAlignment="1">
      <alignment horizontal="center" vertical="center"/>
    </xf>
    <xf numFmtId="0" fontId="8" fillId="0" borderId="0" xfId="0" applyFont="1" applyAlignment="1">
      <alignment horizontal="left" vertical="center"/>
    </xf>
    <xf numFmtId="0" fontId="8" fillId="0" borderId="0" xfId="0" applyFont="1" applyBorder="1" applyAlignment="1">
      <alignment horizontal="left" vertical="center" shrinkToFit="1"/>
    </xf>
    <xf numFmtId="0" fontId="17" fillId="0" borderId="0" xfId="0" applyFont="1" applyBorder="1" applyAlignment="1">
      <alignment horizontal="left" vertical="center" indent="1" shrinkToFit="1"/>
    </xf>
    <xf numFmtId="0" fontId="17" fillId="0" borderId="44" xfId="0" applyFont="1" applyBorder="1" applyAlignment="1">
      <alignment horizontal="left" vertical="center" indent="1" shrinkToFit="1"/>
    </xf>
    <xf numFmtId="0" fontId="17" fillId="0" borderId="59" xfId="0" applyFont="1" applyBorder="1" applyAlignment="1">
      <alignment horizontal="left" vertical="center" indent="1" shrinkToFit="1"/>
    </xf>
    <xf numFmtId="0" fontId="17" fillId="0" borderId="73" xfId="0" applyFont="1" applyBorder="1" applyAlignment="1">
      <alignment horizontal="left" vertical="center" indent="1" shrinkToFit="1"/>
    </xf>
    <xf numFmtId="0" fontId="17" fillId="0" borderId="19" xfId="0" applyFont="1" applyBorder="1" applyAlignment="1">
      <alignment vertical="center"/>
    </xf>
    <xf numFmtId="0" fontId="17" fillId="0" borderId="2" xfId="0" applyFont="1" applyBorder="1" applyAlignment="1">
      <alignment vertical="center"/>
    </xf>
    <xf numFmtId="177" fontId="15" fillId="0" borderId="79" xfId="0" applyNumberFormat="1" applyFont="1" applyBorder="1" applyAlignment="1">
      <alignment horizontal="right" vertical="center" shrinkToFit="1"/>
    </xf>
    <xf numFmtId="177" fontId="15" fillId="0" borderId="80" xfId="0" applyNumberFormat="1" applyFont="1" applyBorder="1" applyAlignment="1">
      <alignment horizontal="right" vertical="center" shrinkToFit="1"/>
    </xf>
    <xf numFmtId="177" fontId="15" fillId="0" borderId="81" xfId="0" applyNumberFormat="1" applyFont="1" applyBorder="1" applyAlignment="1">
      <alignment horizontal="right" vertical="center" shrinkToFit="1"/>
    </xf>
    <xf numFmtId="0" fontId="15" fillId="3" borderId="88" xfId="0" applyFont="1" applyFill="1" applyBorder="1" applyAlignment="1">
      <alignment horizontal="center" vertical="center" shrinkToFit="1"/>
    </xf>
    <xf numFmtId="0" fontId="17" fillId="0" borderId="51" xfId="0" applyFont="1" applyBorder="1" applyAlignment="1">
      <alignment horizontal="right" vertical="center"/>
    </xf>
    <xf numFmtId="0" fontId="17" fillId="0" borderId="52" xfId="0" applyFont="1" applyBorder="1" applyAlignment="1">
      <alignment horizontal="right" vertical="center"/>
    </xf>
    <xf numFmtId="0" fontId="15" fillId="0" borderId="51" xfId="0" applyFont="1" applyBorder="1" applyAlignment="1">
      <alignment horizontal="left" vertical="center" shrinkToFit="1"/>
    </xf>
    <xf numFmtId="0" fontId="15" fillId="0" borderId="7"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44" xfId="0" applyFont="1" applyBorder="1" applyAlignment="1">
      <alignment horizontal="center" vertical="center" shrinkToFit="1"/>
    </xf>
    <xf numFmtId="0" fontId="17" fillId="0" borderId="19" xfId="0" applyNumberFormat="1" applyFont="1" applyBorder="1" applyAlignment="1">
      <alignment horizontal="center" vertical="center"/>
    </xf>
    <xf numFmtId="0" fontId="17" fillId="0" borderId="33" xfId="0" applyNumberFormat="1" applyFont="1" applyBorder="1" applyAlignment="1">
      <alignment horizontal="center" vertical="center"/>
    </xf>
    <xf numFmtId="0" fontId="16" fillId="0" borderId="0" xfId="0" applyFont="1" applyBorder="1" applyAlignment="1">
      <alignment vertical="center" shrinkToFit="1"/>
    </xf>
    <xf numFmtId="0" fontId="16" fillId="0" borderId="3" xfId="0" applyFont="1" applyBorder="1" applyAlignment="1">
      <alignment vertical="center" shrinkToFit="1"/>
    </xf>
    <xf numFmtId="0" fontId="16" fillId="0" borderId="44" xfId="0" applyFont="1" applyBorder="1" applyAlignment="1">
      <alignment vertical="center" shrinkToFit="1"/>
    </xf>
    <xf numFmtId="0" fontId="15" fillId="0" borderId="9" xfId="0" applyFont="1" applyBorder="1" applyAlignment="1">
      <alignment horizontal="left" vertical="center" indent="1" shrinkToFit="1"/>
    </xf>
    <xf numFmtId="0" fontId="15" fillId="0" borderId="10" xfId="0" applyFont="1" applyBorder="1" applyAlignment="1">
      <alignment horizontal="left" vertical="center" indent="1" shrinkToFit="1"/>
    </xf>
    <xf numFmtId="0" fontId="15" fillId="0" borderId="15" xfId="0" applyFont="1" applyBorder="1" applyAlignment="1">
      <alignment horizontal="left" vertical="center" indent="1"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7" xfId="0" applyFont="1" applyBorder="1" applyAlignment="1">
      <alignment horizontal="left" vertical="center" indent="1" shrinkToFit="1"/>
    </xf>
    <xf numFmtId="0" fontId="15" fillId="0" borderId="0" xfId="0" applyFont="1" applyBorder="1" applyAlignment="1">
      <alignment horizontal="left" vertical="center" indent="1" shrinkToFit="1"/>
    </xf>
    <xf numFmtId="0" fontId="15" fillId="0" borderId="3" xfId="0" applyFont="1" applyBorder="1" applyAlignment="1">
      <alignment horizontal="left" vertical="center" indent="1" shrinkToFit="1"/>
    </xf>
    <xf numFmtId="0" fontId="17" fillId="0" borderId="9" xfId="0" applyFont="1" applyBorder="1" applyAlignment="1">
      <alignment vertical="center" shrinkToFit="1"/>
    </xf>
    <xf numFmtId="0" fontId="17" fillId="0" borderId="10" xfId="0" applyFont="1" applyBorder="1" applyAlignment="1">
      <alignment vertical="center" shrinkToFit="1"/>
    </xf>
    <xf numFmtId="0" fontId="17" fillId="0" borderId="4" xfId="0" applyFont="1" applyBorder="1" applyAlignment="1">
      <alignment horizontal="left" vertical="center"/>
    </xf>
    <xf numFmtId="0" fontId="17" fillId="0" borderId="27" xfId="0" applyFont="1" applyBorder="1" applyAlignment="1">
      <alignment horizontal="left" vertical="center"/>
    </xf>
    <xf numFmtId="0" fontId="17" fillId="0" borderId="74" xfId="0" applyFont="1" applyBorder="1" applyAlignment="1">
      <alignment vertical="center"/>
    </xf>
    <xf numFmtId="0" fontId="17" fillId="0" borderId="75" xfId="0" applyFont="1" applyBorder="1" applyAlignment="1">
      <alignment vertical="center"/>
    </xf>
    <xf numFmtId="0" fontId="17" fillId="0" borderId="75" xfId="0" applyFont="1" applyBorder="1" applyAlignment="1">
      <alignment vertical="center" shrinkToFit="1"/>
    </xf>
    <xf numFmtId="0" fontId="17" fillId="0" borderId="76" xfId="0" applyFont="1" applyBorder="1" applyAlignment="1">
      <alignment vertical="center" shrinkToFit="1"/>
    </xf>
    <xf numFmtId="0" fontId="17" fillId="0" borderId="45" xfId="0" applyFont="1" applyBorder="1" applyAlignment="1">
      <alignment vertical="center" shrinkToFit="1"/>
    </xf>
    <xf numFmtId="0" fontId="21" fillId="0" borderId="27" xfId="0" applyFont="1" applyBorder="1" applyAlignment="1">
      <alignment vertical="center" shrinkToFit="1"/>
    </xf>
    <xf numFmtId="0" fontId="21" fillId="0" borderId="31" xfId="0" applyFont="1" applyBorder="1" applyAlignment="1">
      <alignment vertical="center" shrinkToFit="1"/>
    </xf>
    <xf numFmtId="38" fontId="21" fillId="0" borderId="4" xfId="1" applyFont="1" applyBorder="1" applyAlignment="1">
      <alignment horizontal="right" vertical="center" shrinkToFit="1"/>
    </xf>
    <xf numFmtId="38" fontId="21" fillId="0" borderId="27" xfId="1" applyFont="1" applyBorder="1" applyAlignment="1">
      <alignment horizontal="right" vertical="center" shrinkToFit="1"/>
    </xf>
    <xf numFmtId="14" fontId="17" fillId="0" borderId="20" xfId="0" applyNumberFormat="1" applyFont="1" applyBorder="1" applyAlignment="1">
      <alignment horizontal="center" vertical="center" shrinkToFit="1"/>
    </xf>
    <xf numFmtId="0" fontId="17" fillId="0" borderId="29" xfId="0" applyFont="1" applyBorder="1" applyAlignment="1">
      <alignment horizontal="center" vertical="center" shrinkToFit="1"/>
    </xf>
    <xf numFmtId="0" fontId="15" fillId="0" borderId="51" xfId="0" applyFont="1" applyBorder="1" applyAlignment="1">
      <alignment vertical="center" shrinkToFit="1"/>
    </xf>
    <xf numFmtId="0" fontId="15" fillId="0" borderId="66" xfId="0" applyFont="1" applyBorder="1" applyAlignment="1">
      <alignment vertical="center" shrinkToFit="1"/>
    </xf>
    <xf numFmtId="0" fontId="17" fillId="0" borderId="55" xfId="0" applyFont="1" applyBorder="1" applyAlignment="1">
      <alignment vertical="center" shrinkToFit="1"/>
    </xf>
    <xf numFmtId="0" fontId="17" fillId="0" borderId="56" xfId="0" applyFont="1" applyBorder="1" applyAlignment="1">
      <alignment vertical="center" shrinkToFit="1"/>
    </xf>
    <xf numFmtId="0" fontId="21" fillId="0" borderId="50" xfId="0" applyFont="1" applyBorder="1" applyAlignment="1">
      <alignment horizontal="left" vertical="center" indent="1"/>
    </xf>
    <xf numFmtId="0" fontId="21" fillId="0" borderId="51" xfId="0" applyFont="1" applyBorder="1" applyAlignment="1">
      <alignment horizontal="left" vertical="center" indent="1"/>
    </xf>
    <xf numFmtId="0" fontId="21" fillId="0" borderId="52" xfId="0" applyFont="1" applyBorder="1" applyAlignment="1">
      <alignment horizontal="left" vertical="center" indent="1"/>
    </xf>
    <xf numFmtId="0" fontId="17" fillId="0" borderId="27" xfId="0" applyFont="1" applyBorder="1" applyAlignment="1">
      <alignment vertical="center" shrinkToFit="1"/>
    </xf>
    <xf numFmtId="0" fontId="17" fillId="0" borderId="85" xfId="0" applyFont="1" applyBorder="1" applyAlignment="1">
      <alignment vertical="center" shrinkToFit="1"/>
    </xf>
    <xf numFmtId="0" fontId="15" fillId="0" borderId="54" xfId="0" quotePrefix="1" applyFont="1" applyBorder="1" applyAlignment="1">
      <alignment horizontal="center" vertical="center" shrinkToFit="1"/>
    </xf>
    <xf numFmtId="0" fontId="15" fillId="0" borderId="55" xfId="0" quotePrefix="1" applyFont="1" applyBorder="1" applyAlignment="1">
      <alignment horizontal="center" vertical="center" shrinkToFit="1"/>
    </xf>
    <xf numFmtId="0" fontId="15" fillId="0" borderId="56" xfId="0" quotePrefix="1" applyFont="1" applyBorder="1" applyAlignment="1">
      <alignment horizontal="center" vertical="center" shrinkToFit="1"/>
    </xf>
    <xf numFmtId="0" fontId="17" fillId="0" borderId="28" xfId="0" applyFont="1" applyBorder="1" applyAlignment="1">
      <alignment vertical="center" shrinkToFit="1"/>
    </xf>
    <xf numFmtId="0" fontId="17" fillId="0" borderId="13" xfId="0" applyFont="1" applyBorder="1" applyAlignment="1">
      <alignment vertical="center" shrinkToFit="1"/>
    </xf>
    <xf numFmtId="0" fontId="17" fillId="0" borderId="11" xfId="0" applyFont="1" applyBorder="1" applyAlignment="1">
      <alignment vertical="center" shrinkToFit="1"/>
    </xf>
    <xf numFmtId="0" fontId="17" fillId="0" borderId="70" xfId="0" applyFont="1" applyBorder="1" applyAlignment="1">
      <alignment vertical="center" shrinkToFit="1"/>
    </xf>
    <xf numFmtId="0" fontId="17" fillId="0" borderId="67" xfId="0" applyFont="1" applyBorder="1" applyAlignment="1">
      <alignment vertical="center" shrinkToFit="1"/>
    </xf>
    <xf numFmtId="0" fontId="17" fillId="0" borderId="0" xfId="0" applyFont="1" applyBorder="1" applyAlignment="1">
      <alignment vertical="center" shrinkToFit="1"/>
    </xf>
    <xf numFmtId="0" fontId="17" fillId="0" borderId="3" xfId="0" applyFont="1" applyBorder="1" applyAlignment="1">
      <alignment vertical="center" shrinkToFit="1"/>
    </xf>
    <xf numFmtId="0" fontId="21" fillId="0" borderId="13" xfId="0" applyFont="1" applyBorder="1" applyAlignment="1">
      <alignment horizontal="left" vertical="center" shrinkToFit="1"/>
    </xf>
    <xf numFmtId="0" fontId="21" fillId="0" borderId="46" xfId="0" applyFont="1" applyBorder="1" applyAlignment="1">
      <alignment horizontal="left" vertical="center" shrinkToFit="1"/>
    </xf>
    <xf numFmtId="0" fontId="21" fillId="0" borderId="2" xfId="0" applyFont="1" applyBorder="1" applyAlignment="1">
      <alignment horizontal="left" vertical="center" shrinkToFit="1"/>
    </xf>
    <xf numFmtId="0" fontId="21" fillId="0" borderId="47" xfId="0" applyFont="1" applyBorder="1" applyAlignment="1">
      <alignment horizontal="left" vertical="center" shrinkToFit="1"/>
    </xf>
    <xf numFmtId="0" fontId="21" fillId="0" borderId="23" xfId="0" applyFont="1" applyBorder="1" applyAlignment="1">
      <alignment horizontal="left" vertical="center" shrinkToFit="1"/>
    </xf>
    <xf numFmtId="0" fontId="21" fillId="0" borderId="48" xfId="0" applyFont="1" applyBorder="1" applyAlignment="1">
      <alignment horizontal="left" vertical="center" shrinkToFit="1"/>
    </xf>
    <xf numFmtId="0" fontId="17" fillId="0" borderId="20" xfId="0" applyFont="1" applyBorder="1" applyAlignment="1">
      <alignment vertical="center" shrinkToFit="1"/>
    </xf>
    <xf numFmtId="0" fontId="17" fillId="0" borderId="1" xfId="0" applyFont="1" applyBorder="1" applyAlignment="1">
      <alignment vertical="center" shrinkToFit="1"/>
    </xf>
    <xf numFmtId="0" fontId="17" fillId="0" borderId="63" xfId="0" applyFont="1" applyBorder="1" applyAlignment="1">
      <alignment vertical="center" shrinkToFit="1"/>
    </xf>
    <xf numFmtId="0" fontId="15" fillId="0" borderId="45" xfId="0" applyFont="1" applyBorder="1" applyAlignment="1">
      <alignment horizontal="center" vertical="center" shrinkToFit="1"/>
    </xf>
    <xf numFmtId="0" fontId="17" fillId="0" borderId="26" xfId="0" applyFont="1" applyBorder="1" applyAlignment="1">
      <alignment horizontal="left" vertical="center" shrinkToFit="1"/>
    </xf>
    <xf numFmtId="0" fontId="15" fillId="0" borderId="86" xfId="0" quotePrefix="1"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15" xfId="0" applyFont="1" applyBorder="1" applyAlignment="1">
      <alignment horizontal="center" vertical="center" shrinkToFit="1"/>
    </xf>
    <xf numFmtId="0" fontId="17" fillId="0" borderId="3" xfId="0" applyFont="1" applyBorder="1" applyAlignment="1">
      <alignment horizontal="left" vertical="center" indent="1" shrinkToFit="1"/>
    </xf>
    <xf numFmtId="0" fontId="17" fillId="0" borderId="60" xfId="0" applyFont="1" applyBorder="1" applyAlignment="1">
      <alignment horizontal="left" vertical="center" indent="1" shrinkToFit="1"/>
    </xf>
    <xf numFmtId="0" fontId="38" fillId="0" borderId="0" xfId="0" applyFont="1" applyBorder="1" applyAlignment="1">
      <alignment horizontal="left" vertical="center" indent="1"/>
    </xf>
    <xf numFmtId="0" fontId="38" fillId="0" borderId="44" xfId="0" applyFont="1" applyBorder="1" applyAlignment="1">
      <alignment horizontal="left" vertical="center" indent="1"/>
    </xf>
    <xf numFmtId="0" fontId="36" fillId="0" borderId="13" xfId="0" applyFont="1" applyBorder="1" applyAlignment="1">
      <alignment horizontal="center" vertical="center" shrinkToFit="1"/>
    </xf>
    <xf numFmtId="0" fontId="36" fillId="0" borderId="46" xfId="0" applyFont="1" applyBorder="1" applyAlignment="1">
      <alignment horizontal="center" vertical="center" shrinkToFit="1"/>
    </xf>
    <xf numFmtId="0" fontId="36" fillId="0" borderId="2" xfId="0" applyFont="1" applyBorder="1" applyAlignment="1">
      <alignment horizontal="center" vertical="center" shrinkToFit="1"/>
    </xf>
    <xf numFmtId="0" fontId="36" fillId="0" borderId="47"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48" xfId="0" applyFont="1" applyBorder="1" applyAlignment="1">
      <alignment horizontal="center" vertical="center" shrinkToFit="1"/>
    </xf>
    <xf numFmtId="0" fontId="39" fillId="0" borderId="7" xfId="0" applyFont="1" applyBorder="1" applyAlignment="1">
      <alignment horizontal="center" vertical="center"/>
    </xf>
    <xf numFmtId="0" fontId="39" fillId="0" borderId="0" xfId="0" applyFont="1" applyBorder="1" applyAlignment="1">
      <alignment horizontal="center" vertical="center"/>
    </xf>
    <xf numFmtId="176" fontId="17" fillId="0" borderId="20" xfId="0" applyNumberFormat="1" applyFont="1" applyBorder="1" applyAlignment="1">
      <alignment horizontal="right" vertical="center"/>
    </xf>
    <xf numFmtId="176" fontId="17" fillId="0" borderId="29" xfId="0" applyNumberFormat="1" applyFont="1" applyBorder="1" applyAlignment="1">
      <alignment horizontal="right" vertical="center"/>
    </xf>
    <xf numFmtId="14" fontId="41" fillId="0" borderId="20" xfId="0" applyNumberFormat="1" applyFont="1" applyBorder="1" applyAlignment="1">
      <alignment horizontal="center" vertical="center"/>
    </xf>
    <xf numFmtId="0" fontId="36" fillId="0" borderId="29" xfId="0" applyFont="1" applyBorder="1" applyAlignment="1">
      <alignment horizontal="center" vertical="center"/>
    </xf>
    <xf numFmtId="20" fontId="41" fillId="0" borderId="19" xfId="0" applyNumberFormat="1" applyFont="1" applyBorder="1" applyAlignment="1">
      <alignment horizontal="center" vertical="center"/>
    </xf>
    <xf numFmtId="20" fontId="41" fillId="0" borderId="33" xfId="0" applyNumberFormat="1" applyFont="1" applyBorder="1" applyAlignment="1">
      <alignment horizontal="center" vertical="center"/>
    </xf>
    <xf numFmtId="0" fontId="33" fillId="7" borderId="0" xfId="0" applyFont="1" applyFill="1" applyAlignment="1">
      <alignment horizontal="center" vertical="center"/>
    </xf>
    <xf numFmtId="31" fontId="36" fillId="0" borderId="79" xfId="0" applyNumberFormat="1" applyFont="1" applyBorder="1" applyAlignment="1">
      <alignment horizontal="center" vertical="center" shrinkToFit="1"/>
    </xf>
    <xf numFmtId="0" fontId="36" fillId="0" borderId="80" xfId="0" applyFont="1" applyBorder="1" applyAlignment="1">
      <alignment horizontal="center" vertical="center" shrinkToFit="1"/>
    </xf>
    <xf numFmtId="0" fontId="36" fillId="0" borderId="81" xfId="0" applyFont="1" applyBorder="1" applyAlignment="1">
      <alignment horizontal="center" vertical="center" shrinkToFit="1"/>
    </xf>
    <xf numFmtId="0" fontId="36" fillId="0" borderId="10" xfId="0" applyFont="1" applyBorder="1" applyAlignment="1">
      <alignment horizontal="left" vertical="center"/>
    </xf>
    <xf numFmtId="0" fontId="17" fillId="0" borderId="55" xfId="0" applyFont="1" applyBorder="1" applyAlignment="1">
      <alignment horizontal="left" vertical="center"/>
    </xf>
    <xf numFmtId="0" fontId="17" fillId="0" borderId="0" xfId="0" applyFont="1" applyBorder="1" applyAlignment="1">
      <alignment horizontal="left" vertical="center"/>
    </xf>
    <xf numFmtId="0" fontId="17" fillId="0" borderId="23" xfId="0" applyFont="1" applyBorder="1" applyAlignment="1">
      <alignment horizontal="left" vertical="center"/>
    </xf>
    <xf numFmtId="0" fontId="17" fillId="0" borderId="11"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0</xdr:colOff>
      <xdr:row>40</xdr:row>
      <xdr:rowOff>0</xdr:rowOff>
    </xdr:from>
    <xdr:to>
      <xdr:col>13</xdr:col>
      <xdr:colOff>533400</xdr:colOff>
      <xdr:row>42</xdr:row>
      <xdr:rowOff>19050</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4133850" y="8743950"/>
          <a:ext cx="3295650" cy="4762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10</xdr:col>
      <xdr:colOff>266699</xdr:colOff>
      <xdr:row>46</xdr:row>
      <xdr:rowOff>25400</xdr:rowOff>
    </xdr:from>
    <xdr:to>
      <xdr:col>12</xdr:col>
      <xdr:colOff>520274</xdr:colOff>
      <xdr:row>46</xdr:row>
      <xdr:rowOff>241400</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505449" y="10140950"/>
          <a:ext cx="1358475" cy="216000"/>
        </a:xfrm>
        <a:prstGeom prst="wedgeRoundRectCallout">
          <a:avLst>
            <a:gd name="adj1" fmla="val 54987"/>
            <a:gd name="adj2" fmla="val 33305"/>
            <a:gd name="adj3" fmla="val 16667"/>
          </a:avLst>
        </a:prstGeom>
        <a:no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ホームページはこちら</a:t>
          </a:r>
        </a:p>
      </xdr:txBody>
    </xdr:sp>
    <xdr:clientData/>
  </xdr:twoCellAnchor>
  <xdr:twoCellAnchor editAs="oneCell">
    <xdr:from>
      <xdr:col>8</xdr:col>
      <xdr:colOff>190499</xdr:colOff>
      <xdr:row>42</xdr:row>
      <xdr:rowOff>85724</xdr:rowOff>
    </xdr:from>
    <xdr:to>
      <xdr:col>15</xdr:col>
      <xdr:colOff>155119</xdr:colOff>
      <xdr:row>45</xdr:row>
      <xdr:rowOff>200025</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4324349" y="9286874"/>
          <a:ext cx="3555545" cy="800101"/>
          <a:chOff x="7753350" y="9467849"/>
          <a:chExt cx="3689369" cy="800101"/>
        </a:xfrm>
      </xdr:grpSpPr>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8534399" y="9467849"/>
            <a:ext cx="2129233"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662883" y="9686925"/>
            <a:ext cx="2440974"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HG丸ｺﾞｼｯｸM-PRO" panose="020F0600000000000000" pitchFamily="50" charset="-128"/>
                <a:ea typeface="HG丸ｺﾞｼｯｸM-PRO" panose="020F0600000000000000" pitchFamily="50" charset="-128"/>
              </a:rPr>
              <a:t>環境科学部</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環境科学センター</a:t>
            </a:r>
            <a:r>
              <a:rPr kumimoji="1" lang="en-US" altLang="ja-JP" sz="900">
                <a:latin typeface="HG丸ｺﾞｼｯｸM-PRO" panose="020F0600000000000000" pitchFamily="50" charset="-128"/>
                <a:ea typeface="HG丸ｺﾞｼｯｸM-PRO" panose="020F0600000000000000" pitchFamily="50" charset="-128"/>
              </a:rPr>
              <a:t>)</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7943850" y="99060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839-0809</a:t>
            </a:r>
            <a:r>
              <a:rPr kumimoji="1" lang="ja-JP" altLang="en-US" sz="900">
                <a:latin typeface="HG丸ｺﾞｼｯｸM-PRO" panose="020F0600000000000000" pitchFamily="50" charset="-128"/>
                <a:ea typeface="HG丸ｺﾞｼｯｸM-PRO" panose="020F0600000000000000" pitchFamily="50" charset="-128"/>
              </a:rPr>
              <a:t>　久留米市東合川</a:t>
            </a:r>
            <a:r>
              <a:rPr kumimoji="1" lang="en-US" altLang="ja-JP" sz="900">
                <a:latin typeface="HG丸ｺﾞｼｯｸM-PRO" panose="020F0600000000000000" pitchFamily="50" charset="-128"/>
                <a:ea typeface="HG丸ｺﾞｼｯｸM-PRO" panose="020F0600000000000000" pitchFamily="50" charset="-128"/>
              </a:rPr>
              <a:t>6-4-23 </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943849" y="10067924"/>
            <a:ext cx="3498870" cy="200026"/>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900">
                <a:latin typeface="HG丸ｺﾞｼｯｸM-PRO" panose="020F0600000000000000" pitchFamily="50" charset="-128"/>
                <a:ea typeface="HG丸ｺﾞｼｯｸM-PRO" panose="020F0600000000000000" pitchFamily="50" charset="-128"/>
              </a:rPr>
              <a:t>TEL : 0942-44-5000   FAX : 0942-44-5516</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7753350" y="9467849"/>
            <a:ext cx="896519"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twoCellAnchor>
    <xdr:from>
      <xdr:col>1</xdr:col>
      <xdr:colOff>231338</xdr:colOff>
      <xdr:row>52</xdr:row>
      <xdr:rowOff>174625</xdr:rowOff>
    </xdr:from>
    <xdr:to>
      <xdr:col>4</xdr:col>
      <xdr:colOff>508000</xdr:colOff>
      <xdr:row>54</xdr:row>
      <xdr:rowOff>142875</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498038" y="11280775"/>
          <a:ext cx="1934012" cy="549275"/>
          <a:chOff x="941333" y="11699984"/>
          <a:chExt cx="2350047" cy="604800"/>
        </a:xfrm>
      </xdr:grpSpPr>
      <xdr:pic>
        <xdr:nvPicPr>
          <xdr:cNvPr id="33" name="図 3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71" y="11709509"/>
            <a:ext cx="2321472" cy="57905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4" name="角丸四角形 33">
            <a:extLst>
              <a:ext uri="{FF2B5EF4-FFF2-40B4-BE49-F238E27FC236}">
                <a16:creationId xmlns:a16="http://schemas.microsoft.com/office/drawing/2014/main" id="{00000000-0008-0000-0000-000022000000}"/>
              </a:ext>
            </a:extLst>
          </xdr:cNvPr>
          <xdr:cNvSpPr/>
        </xdr:nvSpPr>
        <xdr:spPr>
          <a:xfrm>
            <a:off x="941333" y="11699984"/>
            <a:ext cx="2350047" cy="604800"/>
          </a:xfrm>
          <a:prstGeom prst="roundRect">
            <a:avLst>
              <a:gd name="adj" fmla="val 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13</xdr:col>
      <xdr:colOff>85726</xdr:colOff>
      <xdr:row>46</xdr:row>
      <xdr:rowOff>123825</xdr:rowOff>
    </xdr:from>
    <xdr:to>
      <xdr:col>14</xdr:col>
      <xdr:colOff>173697</xdr:colOff>
      <xdr:row>50</xdr:row>
      <xdr:rowOff>124125</xdr:rowOff>
    </xdr:to>
    <xdr:pic>
      <xdr:nvPicPr>
        <xdr:cNvPr id="2" name="図 1">
          <a:extLst>
            <a:ext uri="{FF2B5EF4-FFF2-40B4-BE49-F238E27FC236}">
              <a16:creationId xmlns:a16="http://schemas.microsoft.com/office/drawing/2014/main" id="{5E53EB06-0FF8-900E-E10B-31BF078E62B6}"/>
            </a:ext>
          </a:extLst>
        </xdr:cNvPr>
        <xdr:cNvPicPr>
          <a:picLocks noChangeAspect="1"/>
        </xdr:cNvPicPr>
      </xdr:nvPicPr>
      <xdr:blipFill>
        <a:blip xmlns:r="http://schemas.openxmlformats.org/officeDocument/2006/relationships" r:embed="rId2"/>
        <a:stretch>
          <a:fillRect/>
        </a:stretch>
      </xdr:blipFill>
      <xdr:spPr>
        <a:xfrm>
          <a:off x="6981826" y="10239375"/>
          <a:ext cx="640421"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285749</xdr:colOff>
      <xdr:row>48</xdr:row>
      <xdr:rowOff>47625</xdr:rowOff>
    </xdr:from>
    <xdr:to>
      <xdr:col>15</xdr:col>
      <xdr:colOff>85724</xdr:colOff>
      <xdr:row>53</xdr:row>
      <xdr:rowOff>276225</xdr:rowOff>
    </xdr:to>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5524499" y="10534650"/>
          <a:ext cx="2286000" cy="1085850"/>
          <a:chOff x="5686424" y="10553700"/>
          <a:chExt cx="2286000" cy="1085850"/>
        </a:xfrm>
      </xdr:grpSpPr>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686424" y="10725150"/>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5905499" y="10915651"/>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5686424" y="11163301"/>
            <a:ext cx="914400" cy="171449"/>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700">
                <a:latin typeface="HG丸ｺﾞｼｯｸM-PRO" panose="020F0600000000000000" pitchFamily="50" charset="-128"/>
                <a:ea typeface="HG丸ｺﾞｼｯｸM-PRO" panose="020F0600000000000000" pitchFamily="50" charset="-128"/>
              </a:rPr>
              <a:t>〒</a:t>
            </a:r>
            <a:r>
              <a:rPr kumimoji="1" lang="en-US" altLang="ja-JP" sz="700">
                <a:latin typeface="HG丸ｺﾞｼｯｸM-PRO" panose="020F0600000000000000" pitchFamily="50" charset="-128"/>
                <a:ea typeface="HG丸ｺﾞｼｯｸM-PRO" panose="020F0600000000000000" pitchFamily="50" charset="-128"/>
              </a:rPr>
              <a:t>839-0809</a:t>
            </a:r>
            <a:endParaRPr kumimoji="1" lang="ja-JP" altLang="en-US" sz="700">
              <a:latin typeface="HG丸ｺﾞｼｯｸM-PRO" panose="020F0600000000000000" pitchFamily="50" charset="-128"/>
              <a:ea typeface="HG丸ｺﾞｼｯｸM-PRO" panose="020F0600000000000000" pitchFamily="50" charset="-128"/>
            </a:endParaRPr>
          </a:p>
        </xdr:txBody>
      </xdr:sp>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5714999" y="11296651"/>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5686424" y="10553700"/>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5695949" y="11439525"/>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372225" y="11134725"/>
            <a:ext cx="159067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285749</xdr:colOff>
      <xdr:row>48</xdr:row>
      <xdr:rowOff>47625</xdr:rowOff>
    </xdr:from>
    <xdr:to>
      <xdr:col>15</xdr:col>
      <xdr:colOff>85724</xdr:colOff>
      <xdr:row>53</xdr:row>
      <xdr:rowOff>276225</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524499" y="10534650"/>
          <a:ext cx="2286000" cy="1085850"/>
          <a:chOff x="5686424" y="10553700"/>
          <a:chExt cx="2286000" cy="1085850"/>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686424" y="10725150"/>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905499" y="10887076"/>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686424" y="11163301"/>
            <a:ext cx="914400" cy="171449"/>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700">
                <a:latin typeface="HG丸ｺﾞｼｯｸM-PRO" panose="020F0600000000000000" pitchFamily="50" charset="-128"/>
                <a:ea typeface="HG丸ｺﾞｼｯｸM-PRO" panose="020F0600000000000000" pitchFamily="50" charset="-128"/>
              </a:rPr>
              <a:t>〒</a:t>
            </a:r>
            <a:r>
              <a:rPr kumimoji="1" lang="en-US" altLang="ja-JP" sz="700">
                <a:latin typeface="HG丸ｺﾞｼｯｸM-PRO" panose="020F0600000000000000" pitchFamily="50" charset="-128"/>
                <a:ea typeface="HG丸ｺﾞｼｯｸM-PRO" panose="020F0600000000000000" pitchFamily="50" charset="-128"/>
              </a:rPr>
              <a:t>839-0809</a:t>
            </a:r>
            <a:endParaRPr kumimoji="1" lang="ja-JP" altLang="en-US" sz="70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714999" y="11296651"/>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5686424" y="10553700"/>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695949" y="11439525"/>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372225" y="11134725"/>
            <a:ext cx="159067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13</xdr:col>
      <xdr:colOff>407323</xdr:colOff>
      <xdr:row>28</xdr:row>
      <xdr:rowOff>114300</xdr:rowOff>
    </xdr:from>
    <xdr:to>
      <xdr:col>14</xdr:col>
      <xdr:colOff>142873</xdr:colOff>
      <xdr:row>28</xdr:row>
      <xdr:rowOff>115888</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rot="10800000">
          <a:off x="7303423" y="6115050"/>
          <a:ext cx="288000" cy="1588"/>
        </a:xfrm>
        <a:prstGeom prst="straightConnector1">
          <a:avLst/>
        </a:prstGeom>
        <a:ln w="3175">
          <a:solidFill>
            <a:schemeClr val="tx1"/>
          </a:solidFill>
          <a:headEnd type="none" w="med" len="sm"/>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40</xdr:row>
      <xdr:rowOff>0</xdr:rowOff>
    </xdr:from>
    <xdr:to>
      <xdr:col>13</xdr:col>
      <xdr:colOff>533400</xdr:colOff>
      <xdr:row>42</xdr:row>
      <xdr:rowOff>19050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4552950" y="8734425"/>
          <a:ext cx="3295650" cy="4857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231338</xdr:colOff>
      <xdr:row>52</xdr:row>
      <xdr:rowOff>174625</xdr:rowOff>
    </xdr:from>
    <xdr:to>
      <xdr:col>4</xdr:col>
      <xdr:colOff>508000</xdr:colOff>
      <xdr:row>54</xdr:row>
      <xdr:rowOff>142875</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498038" y="11280775"/>
          <a:ext cx="1934012" cy="549275"/>
          <a:chOff x="941333" y="11699984"/>
          <a:chExt cx="2350047" cy="604800"/>
        </a:xfrm>
      </xdr:grpSpPr>
      <xdr:pic>
        <xdr:nvPicPr>
          <xdr:cNvPr id="11" name="図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71" y="11709509"/>
            <a:ext cx="2321472" cy="57905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941333" y="11699984"/>
            <a:ext cx="2350047" cy="604800"/>
          </a:xfrm>
          <a:prstGeom prst="roundRect">
            <a:avLst>
              <a:gd name="adj" fmla="val 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10</xdr:col>
      <xdr:colOff>266699</xdr:colOff>
      <xdr:row>46</xdr:row>
      <xdr:rowOff>25400</xdr:rowOff>
    </xdr:from>
    <xdr:to>
      <xdr:col>12</xdr:col>
      <xdr:colOff>520274</xdr:colOff>
      <xdr:row>46</xdr:row>
      <xdr:rowOff>241400</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5505449" y="10140950"/>
          <a:ext cx="1358475" cy="216000"/>
        </a:xfrm>
        <a:prstGeom prst="wedgeRoundRectCallout">
          <a:avLst>
            <a:gd name="adj1" fmla="val 54987"/>
            <a:gd name="adj2" fmla="val 33305"/>
            <a:gd name="adj3" fmla="val 16667"/>
          </a:avLst>
        </a:prstGeom>
        <a:no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ホームページはこちら</a:t>
          </a:r>
        </a:p>
      </xdr:txBody>
    </xdr:sp>
    <xdr:clientData/>
  </xdr:twoCellAnchor>
  <xdr:twoCellAnchor editAs="oneCell">
    <xdr:from>
      <xdr:col>8</xdr:col>
      <xdr:colOff>190499</xdr:colOff>
      <xdr:row>42</xdr:row>
      <xdr:rowOff>85724</xdr:rowOff>
    </xdr:from>
    <xdr:to>
      <xdr:col>15</xdr:col>
      <xdr:colOff>155119</xdr:colOff>
      <xdr:row>45</xdr:row>
      <xdr:rowOff>200025</xdr:rowOff>
    </xdr:to>
    <xdr:grpSp>
      <xdr:nvGrpSpPr>
        <xdr:cNvPr id="24" name="グループ化 23">
          <a:extLst>
            <a:ext uri="{FF2B5EF4-FFF2-40B4-BE49-F238E27FC236}">
              <a16:creationId xmlns:a16="http://schemas.microsoft.com/office/drawing/2014/main" id="{00000000-0008-0000-0400-000018000000}"/>
            </a:ext>
          </a:extLst>
        </xdr:cNvPr>
        <xdr:cNvGrpSpPr/>
      </xdr:nvGrpSpPr>
      <xdr:grpSpPr>
        <a:xfrm>
          <a:off x="4324349" y="9286874"/>
          <a:ext cx="3555545" cy="800101"/>
          <a:chOff x="7753350" y="9467849"/>
          <a:chExt cx="3689369" cy="800101"/>
        </a:xfrm>
      </xdr:grpSpPr>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8534399" y="9467849"/>
            <a:ext cx="2129233"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8653001" y="9686925"/>
            <a:ext cx="2332256" cy="20955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HG丸ｺﾞｼｯｸM-PRO" panose="020F0600000000000000" pitchFamily="50" charset="-128"/>
                <a:ea typeface="HG丸ｺﾞｼｯｸM-PRO" panose="020F0600000000000000" pitchFamily="50" charset="-128"/>
              </a:rPr>
              <a:t>環境科学部</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環境科学センター</a:t>
            </a:r>
            <a:r>
              <a:rPr kumimoji="1" lang="en-US" altLang="ja-JP" sz="900">
                <a:latin typeface="HG丸ｺﾞｼｯｸM-PRO" panose="020F0600000000000000" pitchFamily="50" charset="-128"/>
                <a:ea typeface="HG丸ｺﾞｼｯｸM-PRO" panose="020F0600000000000000" pitchFamily="50" charset="-128"/>
              </a:rPr>
              <a:t>)</a:t>
            </a:r>
          </a:p>
        </xdr:txBody>
      </xdr:sp>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7943850" y="99060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839-0809</a:t>
            </a:r>
            <a:r>
              <a:rPr kumimoji="1" lang="ja-JP" altLang="en-US" sz="900">
                <a:latin typeface="HG丸ｺﾞｼｯｸM-PRO" panose="020F0600000000000000" pitchFamily="50" charset="-128"/>
                <a:ea typeface="HG丸ｺﾞｼｯｸM-PRO" panose="020F0600000000000000" pitchFamily="50" charset="-128"/>
              </a:rPr>
              <a:t>　久留米市東合川</a:t>
            </a:r>
            <a:r>
              <a:rPr kumimoji="1" lang="en-US" altLang="ja-JP" sz="900">
                <a:latin typeface="HG丸ｺﾞｼｯｸM-PRO" panose="020F0600000000000000" pitchFamily="50" charset="-128"/>
                <a:ea typeface="HG丸ｺﾞｼｯｸM-PRO" panose="020F0600000000000000" pitchFamily="50" charset="-128"/>
              </a:rPr>
              <a:t>6-4-23 </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7943849" y="10067924"/>
            <a:ext cx="3498870" cy="200026"/>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900">
                <a:latin typeface="HG丸ｺﾞｼｯｸM-PRO" panose="020F0600000000000000" pitchFamily="50" charset="-128"/>
                <a:ea typeface="HG丸ｺﾞｼｯｸM-PRO" panose="020F0600000000000000" pitchFamily="50" charset="-128"/>
              </a:rPr>
              <a:t>TEL : 0942-44-5000   FAX : 0942-44-5516</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7753350" y="9467849"/>
            <a:ext cx="896519"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twoCellAnchor editAs="oneCell">
    <xdr:from>
      <xdr:col>13</xdr:col>
      <xdr:colOff>114300</xdr:colOff>
      <xdr:row>46</xdr:row>
      <xdr:rowOff>180975</xdr:rowOff>
    </xdr:from>
    <xdr:to>
      <xdr:col>14</xdr:col>
      <xdr:colOff>202271</xdr:colOff>
      <xdr:row>51</xdr:row>
      <xdr:rowOff>9825</xdr:rowOff>
    </xdr:to>
    <xdr:pic>
      <xdr:nvPicPr>
        <xdr:cNvPr id="14" name="図 13">
          <a:extLst>
            <a:ext uri="{FF2B5EF4-FFF2-40B4-BE49-F238E27FC236}">
              <a16:creationId xmlns:a16="http://schemas.microsoft.com/office/drawing/2014/main" id="{7EF1381B-E726-446B-B540-5920F138A8EE}"/>
            </a:ext>
          </a:extLst>
        </xdr:cNvPr>
        <xdr:cNvPicPr>
          <a:picLocks noChangeAspect="1"/>
        </xdr:cNvPicPr>
      </xdr:nvPicPr>
      <xdr:blipFill>
        <a:blip xmlns:r="http://schemas.openxmlformats.org/officeDocument/2006/relationships" r:embed="rId2"/>
        <a:stretch>
          <a:fillRect/>
        </a:stretch>
      </xdr:blipFill>
      <xdr:spPr>
        <a:xfrm>
          <a:off x="7010400" y="10296525"/>
          <a:ext cx="640421" cy="64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285749</xdr:colOff>
      <xdr:row>48</xdr:row>
      <xdr:rowOff>47625</xdr:rowOff>
    </xdr:from>
    <xdr:to>
      <xdr:col>15</xdr:col>
      <xdr:colOff>95249</xdr:colOff>
      <xdr:row>53</xdr:row>
      <xdr:rowOff>276225</xdr:rowOff>
    </xdr:to>
    <xdr:grpSp>
      <xdr:nvGrpSpPr>
        <xdr:cNvPr id="35" name="グループ化 34">
          <a:extLst>
            <a:ext uri="{FF2B5EF4-FFF2-40B4-BE49-F238E27FC236}">
              <a16:creationId xmlns:a16="http://schemas.microsoft.com/office/drawing/2014/main" id="{00000000-0008-0000-0500-000023000000}"/>
            </a:ext>
          </a:extLst>
        </xdr:cNvPr>
        <xdr:cNvGrpSpPr/>
      </xdr:nvGrpSpPr>
      <xdr:grpSpPr>
        <a:xfrm>
          <a:off x="5524499" y="10534650"/>
          <a:ext cx="2295525" cy="1085850"/>
          <a:chOff x="5686424" y="10553700"/>
          <a:chExt cx="2295525" cy="1085850"/>
        </a:xfrm>
      </xdr:grpSpPr>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5686424" y="10725150"/>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5915024" y="10896601"/>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86424" y="11163301"/>
            <a:ext cx="914400" cy="171449"/>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700">
                <a:latin typeface="HG丸ｺﾞｼｯｸM-PRO" panose="020F0600000000000000" pitchFamily="50" charset="-128"/>
                <a:ea typeface="HG丸ｺﾞｼｯｸM-PRO" panose="020F0600000000000000" pitchFamily="50" charset="-128"/>
              </a:rPr>
              <a:t>〒</a:t>
            </a:r>
            <a:r>
              <a:rPr kumimoji="1" lang="en-US" altLang="ja-JP" sz="700">
                <a:latin typeface="HG丸ｺﾞｼｯｸM-PRO" panose="020F0600000000000000" pitchFamily="50" charset="-128"/>
                <a:ea typeface="HG丸ｺﾞｼｯｸM-PRO" panose="020F0600000000000000" pitchFamily="50" charset="-128"/>
              </a:rPr>
              <a:t>839-0809</a:t>
            </a:r>
            <a:endParaRPr kumimoji="1" lang="ja-JP" altLang="en-US" sz="700">
              <a:latin typeface="HG丸ｺﾞｼｯｸM-PRO" panose="020F0600000000000000" pitchFamily="50" charset="-128"/>
              <a:ea typeface="HG丸ｺﾞｼｯｸM-PRO" panose="020F0600000000000000" pitchFamily="50" charset="-128"/>
            </a:endParaRPr>
          </a:p>
        </xdr:txBody>
      </xdr:sp>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5714999" y="11296651"/>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5686424" y="10553700"/>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5695949" y="11439525"/>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372225" y="11134725"/>
            <a:ext cx="159067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285749</xdr:colOff>
      <xdr:row>48</xdr:row>
      <xdr:rowOff>47625</xdr:rowOff>
    </xdr:from>
    <xdr:to>
      <xdr:col>15</xdr:col>
      <xdr:colOff>76200</xdr:colOff>
      <xdr:row>53</xdr:row>
      <xdr:rowOff>276225</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524499" y="10534650"/>
          <a:ext cx="2276476" cy="1085850"/>
          <a:chOff x="5686424" y="10553700"/>
          <a:chExt cx="2276476" cy="108585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686424" y="10725150"/>
            <a:ext cx="206692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05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5915025" y="10934701"/>
            <a:ext cx="1609726" cy="190499"/>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環境科学部</a:t>
            </a:r>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環境科学センター</a:t>
            </a:r>
            <a:r>
              <a:rPr kumimoji="1" lang="en-US" altLang="ja-JP" sz="800">
                <a:latin typeface="HG丸ｺﾞｼｯｸM-PRO" panose="020F0600000000000000" pitchFamily="50" charset="-128"/>
                <a:ea typeface="HG丸ｺﾞｼｯｸM-PRO" panose="020F0600000000000000" pitchFamily="50" charset="-128"/>
              </a:rPr>
              <a:t>)</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5686424" y="11163301"/>
            <a:ext cx="914400" cy="171449"/>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700">
                <a:latin typeface="HG丸ｺﾞｼｯｸM-PRO" panose="020F0600000000000000" pitchFamily="50" charset="-128"/>
                <a:ea typeface="HG丸ｺﾞｼｯｸM-PRO" panose="020F0600000000000000" pitchFamily="50" charset="-128"/>
              </a:rPr>
              <a:t>〒</a:t>
            </a:r>
            <a:r>
              <a:rPr kumimoji="1" lang="en-US" altLang="ja-JP" sz="700">
                <a:latin typeface="HG丸ｺﾞｼｯｸM-PRO" panose="020F0600000000000000" pitchFamily="50" charset="-128"/>
                <a:ea typeface="HG丸ｺﾞｼｯｸM-PRO" panose="020F0600000000000000" pitchFamily="50" charset="-128"/>
              </a:rPr>
              <a:t>839-0809</a:t>
            </a:r>
            <a:endParaRPr kumimoji="1" lang="ja-JP" altLang="en-US" sz="700">
              <a:latin typeface="HG丸ｺﾞｼｯｸM-PRO" panose="020F0600000000000000" pitchFamily="50" charset="-128"/>
              <a:ea typeface="HG丸ｺﾞｼｯｸM-PRO" panose="020F0600000000000000" pitchFamily="50" charset="-128"/>
            </a:endParaRPr>
          </a:p>
        </xdr:txBody>
      </xdr:sp>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5714999" y="11296651"/>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TEL : 0942-44-5000</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5686424" y="10553700"/>
            <a:ext cx="864000"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5695949" y="11439525"/>
            <a:ext cx="1656000" cy="2000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800">
                <a:latin typeface="HG丸ｺﾞｼｯｸM-PRO" panose="020F0600000000000000" pitchFamily="50" charset="-128"/>
                <a:ea typeface="HG丸ｺﾞｼｯｸM-PRO" panose="020F0600000000000000" pitchFamily="50" charset="-128"/>
              </a:rPr>
              <a:t>FAX : 0942-44-5516</a:t>
            </a:r>
            <a:endParaRPr kumimoji="1" lang="ja-JP" altLang="en-US" sz="800">
              <a:latin typeface="HG丸ｺﾞｼｯｸM-PRO" panose="020F0600000000000000" pitchFamily="50" charset="-128"/>
              <a:ea typeface="HG丸ｺﾞｼｯｸM-PRO" panose="020F0600000000000000" pitchFamily="50" charset="-128"/>
            </a:endParaRPr>
          </a:p>
        </xdr:txBody>
      </xdr:sp>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6372225" y="11134725"/>
            <a:ext cx="1590675"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800">
                <a:latin typeface="HG丸ｺﾞｼｯｸM-PRO" panose="020F0600000000000000" pitchFamily="50" charset="-128"/>
                <a:ea typeface="HG丸ｺﾞｼｯｸM-PRO" panose="020F0600000000000000" pitchFamily="50" charset="-128"/>
              </a:rPr>
              <a:t>久留米市東合川</a:t>
            </a:r>
            <a:r>
              <a:rPr kumimoji="1" lang="en-US" altLang="ja-JP" sz="800">
                <a:latin typeface="HG丸ｺﾞｼｯｸM-PRO" panose="020F0600000000000000" pitchFamily="50" charset="-128"/>
                <a:ea typeface="HG丸ｺﾞｼｯｸM-PRO" panose="020F0600000000000000" pitchFamily="50" charset="-128"/>
              </a:rPr>
              <a:t>6-4-23 </a:t>
            </a:r>
            <a:endParaRPr kumimoji="1" lang="ja-JP" altLang="en-US" sz="800">
              <a:latin typeface="HG丸ｺﾞｼｯｸM-PRO" panose="020F0600000000000000" pitchFamily="50" charset="-128"/>
              <a:ea typeface="HG丸ｺﾞｼｯｸM-PRO" panose="020F0600000000000000" pitchFamily="50" charset="-128"/>
            </a:endParaRPr>
          </a:p>
        </xdr:txBody>
      </xdr:sp>
    </xdr:grpSp>
    <xdr:clientData/>
  </xdr:twoCellAnchor>
  <xdr:twoCellAnchor>
    <xdr:from>
      <xdr:col>13</xdr:col>
      <xdr:colOff>407323</xdr:colOff>
      <xdr:row>28</xdr:row>
      <xdr:rowOff>114300</xdr:rowOff>
    </xdr:from>
    <xdr:to>
      <xdr:col>14</xdr:col>
      <xdr:colOff>142873</xdr:colOff>
      <xdr:row>28</xdr:row>
      <xdr:rowOff>115888</xdr:rowOff>
    </xdr:to>
    <xdr:cxnSp macro="">
      <xdr:nvCxnSpPr>
        <xdr:cNvPr id="10" name="直線矢印コネクタ 9">
          <a:extLst>
            <a:ext uri="{FF2B5EF4-FFF2-40B4-BE49-F238E27FC236}">
              <a16:creationId xmlns:a16="http://schemas.microsoft.com/office/drawing/2014/main" id="{00000000-0008-0000-0600-00000A000000}"/>
            </a:ext>
          </a:extLst>
        </xdr:cNvPr>
        <xdr:cNvCxnSpPr/>
      </xdr:nvCxnSpPr>
      <xdr:spPr>
        <a:xfrm rot="10800000">
          <a:off x="7303423" y="6115050"/>
          <a:ext cx="288000" cy="1588"/>
        </a:xfrm>
        <a:prstGeom prst="straightConnector1">
          <a:avLst/>
        </a:prstGeom>
        <a:ln w="3175">
          <a:solidFill>
            <a:schemeClr val="tx1"/>
          </a:solidFill>
          <a:headEnd type="none" w="med" len="sm"/>
          <a:tailEnd type="arrow"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95250</xdr:colOff>
      <xdr:row>2</xdr:row>
      <xdr:rowOff>66675</xdr:rowOff>
    </xdr:to>
    <xdr:sp macro="" textlink="">
      <xdr:nvSpPr>
        <xdr:cNvPr id="11" name="角丸四角形 10">
          <a:extLst>
            <a:ext uri="{FF2B5EF4-FFF2-40B4-BE49-F238E27FC236}">
              <a16:creationId xmlns:a16="http://schemas.microsoft.com/office/drawing/2014/main" id="{00000000-0008-0000-0700-00000B000000}"/>
            </a:ext>
          </a:extLst>
        </xdr:cNvPr>
        <xdr:cNvSpPr/>
      </xdr:nvSpPr>
      <xdr:spPr>
        <a:xfrm>
          <a:off x="723900" y="0"/>
          <a:ext cx="1162050" cy="4095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5</xdr:col>
      <xdr:colOff>542924</xdr:colOff>
      <xdr:row>7</xdr:row>
      <xdr:rowOff>57150</xdr:rowOff>
    </xdr:from>
    <xdr:to>
      <xdr:col>9</xdr:col>
      <xdr:colOff>457199</xdr:colOff>
      <xdr:row>11</xdr:row>
      <xdr:rowOff>19050</xdr:rowOff>
    </xdr:to>
    <xdr:sp macro="" textlink="">
      <xdr:nvSpPr>
        <xdr:cNvPr id="12" name="四角形吹き出し 11">
          <a:extLst>
            <a:ext uri="{FF2B5EF4-FFF2-40B4-BE49-F238E27FC236}">
              <a16:creationId xmlns:a16="http://schemas.microsoft.com/office/drawing/2014/main" id="{00000000-0008-0000-0700-00000C000000}"/>
            </a:ext>
          </a:extLst>
        </xdr:cNvPr>
        <xdr:cNvSpPr/>
      </xdr:nvSpPr>
      <xdr:spPr>
        <a:xfrm>
          <a:off x="3438524" y="1343025"/>
          <a:ext cx="2124075" cy="809625"/>
        </a:xfrm>
        <a:prstGeom prst="wedgeRectCallout">
          <a:avLst>
            <a:gd name="adj1" fmla="val 66044"/>
            <a:gd name="adj2" fmla="val 81887"/>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当事業団からのメールマガジンをご希望の場合は、メールアドレスをご記入の上、チェックを入れて下さい。</a:t>
          </a:r>
        </a:p>
      </xdr:txBody>
    </xdr:sp>
    <xdr:clientData/>
  </xdr:twoCellAnchor>
  <xdr:twoCellAnchor>
    <xdr:from>
      <xdr:col>3</xdr:col>
      <xdr:colOff>361950</xdr:colOff>
      <xdr:row>35</xdr:row>
      <xdr:rowOff>219075</xdr:rowOff>
    </xdr:from>
    <xdr:to>
      <xdr:col>4</xdr:col>
      <xdr:colOff>304800</xdr:colOff>
      <xdr:row>37</xdr:row>
      <xdr:rowOff>0</xdr:rowOff>
    </xdr:to>
    <xdr:sp macro="" textlink="">
      <xdr:nvSpPr>
        <xdr:cNvPr id="13" name="円/楕円 12">
          <a:extLst>
            <a:ext uri="{FF2B5EF4-FFF2-40B4-BE49-F238E27FC236}">
              <a16:creationId xmlns:a16="http://schemas.microsoft.com/office/drawing/2014/main" id="{00000000-0008-0000-0700-00000D000000}"/>
            </a:ext>
          </a:extLst>
        </xdr:cNvPr>
        <xdr:cNvSpPr/>
      </xdr:nvSpPr>
      <xdr:spPr>
        <a:xfrm>
          <a:off x="2152650" y="7820025"/>
          <a:ext cx="495300" cy="2381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219075</xdr:colOff>
      <xdr:row>29</xdr:row>
      <xdr:rowOff>219075</xdr:rowOff>
    </xdr:from>
    <xdr:to>
      <xdr:col>9</xdr:col>
      <xdr:colOff>133350</xdr:colOff>
      <xdr:row>33</xdr:row>
      <xdr:rowOff>114300</xdr:rowOff>
    </xdr:to>
    <xdr:sp macro="" textlink="">
      <xdr:nvSpPr>
        <xdr:cNvPr id="14" name="四角形吹き出し 13">
          <a:extLst>
            <a:ext uri="{FF2B5EF4-FFF2-40B4-BE49-F238E27FC236}">
              <a16:creationId xmlns:a16="http://schemas.microsoft.com/office/drawing/2014/main" id="{00000000-0008-0000-0700-00000E000000}"/>
            </a:ext>
          </a:extLst>
        </xdr:cNvPr>
        <xdr:cNvSpPr/>
      </xdr:nvSpPr>
      <xdr:spPr>
        <a:xfrm>
          <a:off x="3114675" y="6448425"/>
          <a:ext cx="2124075" cy="809625"/>
        </a:xfrm>
        <a:prstGeom prst="wedgeRectCallout">
          <a:avLst>
            <a:gd name="adj1" fmla="val -60862"/>
            <a:gd name="adj2" fmla="val 25417"/>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試料の情報はお分かりになる範囲でできる限りご記入下さい。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br>
            <a:rPr kumimoji="1" lang="en-US" altLang="ja-JP" sz="900">
              <a:solidFill>
                <a:srgbClr val="FF0000"/>
              </a:solidFill>
              <a:latin typeface="HG丸ｺﾞｼｯｸM-PRO" panose="020F0600000000000000" pitchFamily="50" charset="-128"/>
              <a:ea typeface="HG丸ｺﾞｼｯｸM-PRO" panose="020F0600000000000000" pitchFamily="50" charset="-128"/>
            </a:rPr>
          </a:b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採取日は必ずご記入下さい。</a:t>
          </a:r>
        </a:p>
      </xdr:txBody>
    </xdr:sp>
    <xdr:clientData/>
  </xdr:twoCellAnchor>
  <xdr:twoCellAnchor>
    <xdr:from>
      <xdr:col>3</xdr:col>
      <xdr:colOff>381001</xdr:colOff>
      <xdr:row>15</xdr:row>
      <xdr:rowOff>76200</xdr:rowOff>
    </xdr:from>
    <xdr:to>
      <xdr:col>8</xdr:col>
      <xdr:colOff>47623</xdr:colOff>
      <xdr:row>18</xdr:row>
      <xdr:rowOff>190500</xdr:rowOff>
    </xdr:to>
    <xdr:grpSp>
      <xdr:nvGrpSpPr>
        <xdr:cNvPr id="23" name="グループ化 22">
          <a:extLst>
            <a:ext uri="{FF2B5EF4-FFF2-40B4-BE49-F238E27FC236}">
              <a16:creationId xmlns:a16="http://schemas.microsoft.com/office/drawing/2014/main" id="{00000000-0008-0000-0700-000017000000}"/>
            </a:ext>
          </a:extLst>
        </xdr:cNvPr>
        <xdr:cNvGrpSpPr/>
      </xdr:nvGrpSpPr>
      <xdr:grpSpPr>
        <a:xfrm>
          <a:off x="2171701" y="2971800"/>
          <a:ext cx="2428872" cy="762000"/>
          <a:chOff x="2171701" y="2971800"/>
          <a:chExt cx="2428872" cy="762000"/>
        </a:xfrm>
      </xdr:grpSpPr>
      <xdr:sp macro="" textlink="">
        <xdr:nvSpPr>
          <xdr:cNvPr id="21" name="二等辺三角形 20">
            <a:extLst>
              <a:ext uri="{FF2B5EF4-FFF2-40B4-BE49-F238E27FC236}">
                <a16:creationId xmlns:a16="http://schemas.microsoft.com/office/drawing/2014/main" id="{00000000-0008-0000-0700-000015000000}"/>
              </a:ext>
            </a:extLst>
          </xdr:cNvPr>
          <xdr:cNvSpPr/>
        </xdr:nvSpPr>
        <xdr:spPr>
          <a:xfrm rot="5400000">
            <a:off x="4391023" y="3371850"/>
            <a:ext cx="180976" cy="238125"/>
          </a:xfrm>
          <a:prstGeom prst="triangl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四角形吹き出し 18">
            <a:extLst>
              <a:ext uri="{FF2B5EF4-FFF2-40B4-BE49-F238E27FC236}">
                <a16:creationId xmlns:a16="http://schemas.microsoft.com/office/drawing/2014/main" id="{00000000-0008-0000-0700-000013000000}"/>
              </a:ext>
            </a:extLst>
          </xdr:cNvPr>
          <xdr:cNvSpPr/>
        </xdr:nvSpPr>
        <xdr:spPr>
          <a:xfrm>
            <a:off x="2171701" y="2971800"/>
            <a:ext cx="2209800" cy="762000"/>
          </a:xfrm>
          <a:prstGeom prst="wedgeRectCallout">
            <a:avLst>
              <a:gd name="adj1" fmla="val -60862"/>
              <a:gd name="adj2" fmla="val 25417"/>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結果書の送付先がご依頼者様と異なる場合はご記入下さい。</a:t>
            </a:r>
            <a:br>
              <a:rPr kumimoji="1" lang="en-US" altLang="ja-JP" sz="900">
                <a:solidFill>
                  <a:srgbClr val="FF0000"/>
                </a:solidFill>
                <a:latin typeface="HG丸ｺﾞｼｯｸM-PRO" panose="020F0600000000000000" pitchFamily="50" charset="-128"/>
                <a:ea typeface="HG丸ｺﾞｼｯｸM-PRO" panose="020F0600000000000000" pitchFamily="50" charset="-128"/>
              </a:rPr>
            </a:br>
            <a:r>
              <a:rPr kumimoji="1" lang="en-US" altLang="ja-JP" sz="900">
                <a:solidFill>
                  <a:srgbClr val="FF0000"/>
                </a:solidFill>
                <a:latin typeface="HG丸ｺﾞｼｯｸM-PRO" panose="020F0600000000000000" pitchFamily="50" charset="-128"/>
                <a:ea typeface="HG丸ｺﾞｼｯｸM-PRO" panose="020F0600000000000000" pitchFamily="50" charset="-128"/>
              </a:rPr>
              <a:t>※</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同じ場合はご記入は不要です。</a:t>
            </a:r>
          </a:p>
        </xdr:txBody>
      </xdr:sp>
      <xdr:sp macro="" textlink="">
        <xdr:nvSpPr>
          <xdr:cNvPr id="22" name="二等辺三角形 21">
            <a:extLst>
              <a:ext uri="{FF2B5EF4-FFF2-40B4-BE49-F238E27FC236}">
                <a16:creationId xmlns:a16="http://schemas.microsoft.com/office/drawing/2014/main" id="{00000000-0008-0000-0700-000016000000}"/>
              </a:ext>
            </a:extLst>
          </xdr:cNvPr>
          <xdr:cNvSpPr/>
        </xdr:nvSpPr>
        <xdr:spPr>
          <a:xfrm rot="5400000">
            <a:off x="4371975" y="3381376"/>
            <a:ext cx="180976" cy="238125"/>
          </a:xfrm>
          <a:prstGeom prst="triangle">
            <a:avLst/>
          </a:prstGeom>
          <a:solidFill>
            <a:sysClr val="window" lastClr="FFFFFF"/>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466725</xdr:colOff>
      <xdr:row>19</xdr:row>
      <xdr:rowOff>38100</xdr:rowOff>
    </xdr:from>
    <xdr:to>
      <xdr:col>13</xdr:col>
      <xdr:colOff>266700</xdr:colOff>
      <xdr:row>21</xdr:row>
      <xdr:rowOff>0</xdr:rowOff>
    </xdr:to>
    <xdr:sp macro="" textlink="">
      <xdr:nvSpPr>
        <xdr:cNvPr id="24" name="四角形吹き出し 23">
          <a:extLst>
            <a:ext uri="{FF2B5EF4-FFF2-40B4-BE49-F238E27FC236}">
              <a16:creationId xmlns:a16="http://schemas.microsoft.com/office/drawing/2014/main" id="{00000000-0008-0000-0700-000018000000}"/>
            </a:ext>
          </a:extLst>
        </xdr:cNvPr>
        <xdr:cNvSpPr/>
      </xdr:nvSpPr>
      <xdr:spPr>
        <a:xfrm>
          <a:off x="4467225" y="3829050"/>
          <a:ext cx="3114675" cy="438150"/>
        </a:xfrm>
        <a:prstGeom prst="wedgeRectCallout">
          <a:avLst>
            <a:gd name="adj1" fmla="val -64130"/>
            <a:gd name="adj2" fmla="val -27246"/>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ご依頼者様と異なる名前を結果書に記載したい場合は、こちらにご記入下さい。</a:t>
          </a:r>
        </a:p>
      </xdr:txBody>
    </xdr:sp>
    <xdr:clientData/>
  </xdr:twoCellAnchor>
  <xdr:twoCellAnchor>
    <xdr:from>
      <xdr:col>8</xdr:col>
      <xdr:colOff>0</xdr:colOff>
      <xdr:row>40</xdr:row>
      <xdr:rowOff>0</xdr:rowOff>
    </xdr:from>
    <xdr:to>
      <xdr:col>13</xdr:col>
      <xdr:colOff>533400</xdr:colOff>
      <xdr:row>42</xdr:row>
      <xdr:rowOff>19050</xdr:rowOff>
    </xdr:to>
    <xdr:sp macro="" textlink="">
      <xdr:nvSpPr>
        <xdr:cNvPr id="25" name="角丸四角形 24">
          <a:extLst>
            <a:ext uri="{FF2B5EF4-FFF2-40B4-BE49-F238E27FC236}">
              <a16:creationId xmlns:a16="http://schemas.microsoft.com/office/drawing/2014/main" id="{00000000-0008-0000-0700-000019000000}"/>
            </a:ext>
          </a:extLst>
        </xdr:cNvPr>
        <xdr:cNvSpPr/>
      </xdr:nvSpPr>
      <xdr:spPr>
        <a:xfrm>
          <a:off x="4133850" y="8743950"/>
          <a:ext cx="3295650" cy="4762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231338</xdr:colOff>
      <xdr:row>52</xdr:row>
      <xdr:rowOff>174625</xdr:rowOff>
    </xdr:from>
    <xdr:to>
      <xdr:col>4</xdr:col>
      <xdr:colOff>508000</xdr:colOff>
      <xdr:row>54</xdr:row>
      <xdr:rowOff>142875</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917138" y="11280775"/>
          <a:ext cx="1934012" cy="549275"/>
          <a:chOff x="941333" y="11699984"/>
          <a:chExt cx="2350047" cy="604800"/>
        </a:xfrm>
      </xdr:grpSpPr>
      <xdr:pic>
        <xdr:nvPicPr>
          <xdr:cNvPr id="35" name="図 34">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4471" y="11709509"/>
            <a:ext cx="2321472" cy="57905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6" name="角丸四角形 35">
            <a:extLst>
              <a:ext uri="{FF2B5EF4-FFF2-40B4-BE49-F238E27FC236}">
                <a16:creationId xmlns:a16="http://schemas.microsoft.com/office/drawing/2014/main" id="{00000000-0008-0000-0700-000024000000}"/>
              </a:ext>
            </a:extLst>
          </xdr:cNvPr>
          <xdr:cNvSpPr/>
        </xdr:nvSpPr>
        <xdr:spPr>
          <a:xfrm>
            <a:off x="941333" y="11699984"/>
            <a:ext cx="2350047" cy="604800"/>
          </a:xfrm>
          <a:prstGeom prst="roundRect">
            <a:avLst>
              <a:gd name="adj" fmla="val 6667"/>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13</xdr:col>
      <xdr:colOff>82549</xdr:colOff>
      <xdr:row>46</xdr:row>
      <xdr:rowOff>0</xdr:rowOff>
    </xdr:from>
    <xdr:to>
      <xdr:col>14</xdr:col>
      <xdr:colOff>217333</xdr:colOff>
      <xdr:row>50</xdr:row>
      <xdr:rowOff>28575</xdr:rowOff>
    </xdr:to>
    <xdr:pic>
      <xdr:nvPicPr>
        <xdr:cNvPr id="26" name="図 25">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78649" y="10115550"/>
          <a:ext cx="687234" cy="676275"/>
        </a:xfrm>
        <a:prstGeom prst="rect">
          <a:avLst/>
        </a:prstGeom>
      </xdr:spPr>
    </xdr:pic>
    <xdr:clientData/>
  </xdr:twoCellAnchor>
  <xdr:twoCellAnchor editAs="oneCell">
    <xdr:from>
      <xdr:col>10</xdr:col>
      <xdr:colOff>266699</xdr:colOff>
      <xdr:row>46</xdr:row>
      <xdr:rowOff>25400</xdr:rowOff>
    </xdr:from>
    <xdr:to>
      <xdr:col>12</xdr:col>
      <xdr:colOff>520274</xdr:colOff>
      <xdr:row>46</xdr:row>
      <xdr:rowOff>241400</xdr:rowOff>
    </xdr:to>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5505449" y="10140950"/>
          <a:ext cx="1358475" cy="216000"/>
        </a:xfrm>
        <a:prstGeom prst="wedgeRoundRectCallout">
          <a:avLst>
            <a:gd name="adj1" fmla="val 54987"/>
            <a:gd name="adj2" fmla="val 33305"/>
            <a:gd name="adj3" fmla="val 16667"/>
          </a:avLst>
        </a:prstGeom>
        <a:noFill/>
        <a:ln w="31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800">
              <a:latin typeface="HG丸ｺﾞｼｯｸM-PRO" panose="020F0600000000000000" pitchFamily="50" charset="-128"/>
              <a:ea typeface="HG丸ｺﾞｼｯｸM-PRO" panose="020F0600000000000000" pitchFamily="50" charset="-128"/>
            </a:rPr>
            <a:t>ホームページはこちら</a:t>
          </a:r>
        </a:p>
      </xdr:txBody>
    </xdr:sp>
    <xdr:clientData/>
  </xdr:twoCellAnchor>
  <xdr:twoCellAnchor editAs="oneCell">
    <xdr:from>
      <xdr:col>8</xdr:col>
      <xdr:colOff>190499</xdr:colOff>
      <xdr:row>42</xdr:row>
      <xdr:rowOff>85724</xdr:rowOff>
    </xdr:from>
    <xdr:to>
      <xdr:col>15</xdr:col>
      <xdr:colOff>155119</xdr:colOff>
      <xdr:row>45</xdr:row>
      <xdr:rowOff>200025</xdr:rowOff>
    </xdr:to>
    <xdr:grpSp>
      <xdr:nvGrpSpPr>
        <xdr:cNvPr id="28" name="グループ化 27">
          <a:extLst>
            <a:ext uri="{FF2B5EF4-FFF2-40B4-BE49-F238E27FC236}">
              <a16:creationId xmlns:a16="http://schemas.microsoft.com/office/drawing/2014/main" id="{00000000-0008-0000-0700-00001C000000}"/>
            </a:ext>
          </a:extLst>
        </xdr:cNvPr>
        <xdr:cNvGrpSpPr/>
      </xdr:nvGrpSpPr>
      <xdr:grpSpPr>
        <a:xfrm>
          <a:off x="4743449" y="9286874"/>
          <a:ext cx="3555545" cy="800101"/>
          <a:chOff x="7753350" y="9467849"/>
          <a:chExt cx="3689369" cy="800101"/>
        </a:xfrm>
      </xdr:grpSpPr>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8534399" y="9467849"/>
            <a:ext cx="2129233"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ふくおか公衆衛生推進機構</a:t>
            </a:r>
          </a:p>
        </xdr:txBody>
      </xdr:sp>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8682651" y="9686925"/>
            <a:ext cx="2272955" cy="1619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HG丸ｺﾞｼｯｸM-PRO" panose="020F0600000000000000" pitchFamily="50" charset="-128"/>
                <a:ea typeface="HG丸ｺﾞｼｯｸM-PRO" panose="020F0600000000000000" pitchFamily="50" charset="-128"/>
              </a:rPr>
              <a:t>環境科学部</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環境科学センター</a:t>
            </a:r>
            <a:r>
              <a:rPr kumimoji="1" lang="en-US" altLang="ja-JP" sz="900">
                <a:latin typeface="HG丸ｺﾞｼｯｸM-PRO" panose="020F0600000000000000" pitchFamily="50" charset="-128"/>
                <a:ea typeface="HG丸ｺﾞｼｯｸM-PRO" panose="020F0600000000000000" pitchFamily="50" charset="-128"/>
              </a:rPr>
              <a:t>)</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7943850" y="9906000"/>
            <a:ext cx="2667000" cy="228600"/>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839-0809</a:t>
            </a:r>
            <a:r>
              <a:rPr kumimoji="1" lang="ja-JP" altLang="en-US" sz="900">
                <a:latin typeface="HG丸ｺﾞｼｯｸM-PRO" panose="020F0600000000000000" pitchFamily="50" charset="-128"/>
                <a:ea typeface="HG丸ｺﾞｼｯｸM-PRO" panose="020F0600000000000000" pitchFamily="50" charset="-128"/>
              </a:rPr>
              <a:t>　久留米市東合川</a:t>
            </a:r>
            <a:r>
              <a:rPr kumimoji="1" lang="en-US" altLang="ja-JP" sz="900">
                <a:latin typeface="HG丸ｺﾞｼｯｸM-PRO" panose="020F0600000000000000" pitchFamily="50" charset="-128"/>
                <a:ea typeface="HG丸ｺﾞｼｯｸM-PRO" panose="020F0600000000000000" pitchFamily="50" charset="-128"/>
              </a:rPr>
              <a:t>6-4-23 </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7943849" y="10067924"/>
            <a:ext cx="3498870" cy="200026"/>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900">
                <a:latin typeface="HG丸ｺﾞｼｯｸM-PRO" panose="020F0600000000000000" pitchFamily="50" charset="-128"/>
                <a:ea typeface="HG丸ｺﾞｼｯｸM-PRO" panose="020F0600000000000000" pitchFamily="50" charset="-128"/>
              </a:rPr>
              <a:t>TEL : 0942-44-5000   FAX : 0942-44-5516</a:t>
            </a:r>
            <a:endParaRPr kumimoji="1"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33" name="テキスト ボックス 32">
            <a:extLst>
              <a:ext uri="{FF2B5EF4-FFF2-40B4-BE49-F238E27FC236}">
                <a16:creationId xmlns:a16="http://schemas.microsoft.com/office/drawing/2014/main" id="{00000000-0008-0000-0700-000021000000}"/>
              </a:ext>
            </a:extLst>
          </xdr:cNvPr>
          <xdr:cNvSpPr txBox="1"/>
        </xdr:nvSpPr>
        <xdr:spPr>
          <a:xfrm>
            <a:off x="7753350" y="9467849"/>
            <a:ext cx="896519" cy="238125"/>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kumimoji="1" lang="ja-JP" altLang="en-US" sz="800">
                <a:latin typeface="HG丸ｺﾞｼｯｸM-PRO" panose="020F0600000000000000" pitchFamily="50" charset="-128"/>
                <a:ea typeface="HG丸ｺﾞｼｯｸM-PRO" panose="020F0600000000000000" pitchFamily="50" charset="-128"/>
              </a:rPr>
              <a:t>公益財団法人</a:t>
            </a:r>
          </a:p>
        </xdr:txBody>
      </xdr:sp>
    </xdr:grpSp>
    <xdr:clientData/>
  </xdr:twoCellAnchor>
  <xdr:twoCellAnchor>
    <xdr:from>
      <xdr:col>4</xdr:col>
      <xdr:colOff>266701</xdr:colOff>
      <xdr:row>37</xdr:row>
      <xdr:rowOff>104775</xdr:rowOff>
    </xdr:from>
    <xdr:to>
      <xdr:col>8</xdr:col>
      <xdr:colOff>542926</xdr:colOff>
      <xdr:row>45</xdr:row>
      <xdr:rowOff>133350</xdr:rowOff>
    </xdr:to>
    <xdr:sp macro="" textlink="">
      <xdr:nvSpPr>
        <xdr:cNvPr id="15" name="四角形吹き出し 14">
          <a:extLst>
            <a:ext uri="{FF2B5EF4-FFF2-40B4-BE49-F238E27FC236}">
              <a16:creationId xmlns:a16="http://schemas.microsoft.com/office/drawing/2014/main" id="{00000000-0008-0000-0700-00000F000000}"/>
            </a:ext>
          </a:extLst>
        </xdr:cNvPr>
        <xdr:cNvSpPr/>
      </xdr:nvSpPr>
      <xdr:spPr>
        <a:xfrm>
          <a:off x="2609851" y="8162925"/>
          <a:ext cx="2486025" cy="1857375"/>
        </a:xfrm>
        <a:prstGeom prst="wedgeRectCallout">
          <a:avLst>
            <a:gd name="adj1" fmla="val -58171"/>
            <a:gd name="adj2" fmla="val -31054"/>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検査をご依頼する項目にチェックを入れて下さい。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例えば、飲料水</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11</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項目と鉄をご依頼される場合は、「飲料水</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11</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項目」と「鉄」にチェックを入れて下さい。</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このリストに無い検査項目をご依頼される場合は「その他」にチェックを入れ、検査項目名をご記入ください。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58"/>
  <sheetViews>
    <sheetView showGridLines="0" zoomScaleNormal="100" workbookViewId="0">
      <selection activeCell="G60" sqref="G60"/>
    </sheetView>
  </sheetViews>
  <sheetFormatPr defaultRowHeight="13.5" x14ac:dyDescent="0.15"/>
  <cols>
    <col min="1" max="1" width="3.5" customWidth="1"/>
    <col min="2" max="2" width="7.25" style="1" customWidth="1"/>
    <col min="3" max="14" width="7.25" customWidth="1"/>
    <col min="15" max="15" width="3.625" customWidth="1"/>
  </cols>
  <sheetData>
    <row r="1" spans="1:14" ht="13.5" customHeight="1" x14ac:dyDescent="0.15">
      <c r="C1" s="81"/>
      <c r="D1" s="81"/>
      <c r="E1" s="81"/>
      <c r="F1" s="339" t="s">
        <v>140</v>
      </c>
      <c r="G1" s="339"/>
      <c r="H1" s="339"/>
      <c r="I1" s="339"/>
      <c r="J1" s="339"/>
      <c r="K1" s="81"/>
      <c r="L1" s="81"/>
    </row>
    <row r="2" spans="1:14" ht="13.5" customHeight="1" x14ac:dyDescent="0.15">
      <c r="B2" s="81"/>
      <c r="C2" s="81"/>
      <c r="D2" s="81"/>
      <c r="E2" s="81"/>
      <c r="F2" s="339"/>
      <c r="G2" s="339"/>
      <c r="H2" s="339"/>
      <c r="I2" s="339"/>
      <c r="J2" s="339"/>
      <c r="K2" s="81"/>
      <c r="L2" s="81"/>
      <c r="M2" s="141" t="s">
        <v>148</v>
      </c>
      <c r="N2" s="141" t="s">
        <v>149</v>
      </c>
    </row>
    <row r="3" spans="1:14" ht="13.5" customHeight="1" x14ac:dyDescent="0.15">
      <c r="B3"/>
      <c r="F3" s="340" t="s">
        <v>152</v>
      </c>
      <c r="G3" s="340"/>
      <c r="H3" s="340"/>
      <c r="I3" s="340"/>
      <c r="J3" s="340"/>
      <c r="L3" s="6"/>
      <c r="M3" s="140"/>
      <c r="N3" s="140"/>
    </row>
    <row r="4" spans="1:14" ht="9.9499999999999993" customHeight="1" x14ac:dyDescent="0.15">
      <c r="B4" s="6"/>
      <c r="C4" s="6"/>
      <c r="D4" s="6"/>
      <c r="E4" s="6"/>
      <c r="F4" s="6"/>
      <c r="G4" s="6"/>
      <c r="H4" s="6"/>
      <c r="I4" s="6"/>
      <c r="J4" s="6"/>
      <c r="K4" s="6"/>
      <c r="L4" s="6"/>
      <c r="M4" s="140"/>
      <c r="N4" s="140"/>
    </row>
    <row r="5" spans="1:14" ht="14.1" customHeight="1" thickBot="1" x14ac:dyDescent="0.2">
      <c r="B5" s="161" t="s">
        <v>161</v>
      </c>
      <c r="C5" s="7"/>
      <c r="D5" s="7"/>
      <c r="E5" s="7"/>
      <c r="M5" s="139"/>
      <c r="N5" s="139"/>
    </row>
    <row r="6" spans="1:14" ht="21.95" customHeight="1" thickTop="1" thickBot="1" x14ac:dyDescent="0.2">
      <c r="B6" s="151" t="s">
        <v>5</v>
      </c>
      <c r="C6" s="348" t="s">
        <v>135</v>
      </c>
      <c r="D6" s="349"/>
      <c r="E6" s="350"/>
      <c r="F6" s="149" t="s">
        <v>157</v>
      </c>
      <c r="G6" s="143"/>
      <c r="H6" s="148" t="s">
        <v>155</v>
      </c>
      <c r="I6" s="143"/>
      <c r="J6" s="338" t="s">
        <v>156</v>
      </c>
      <c r="K6" s="338"/>
      <c r="L6" s="143"/>
      <c r="M6" s="143"/>
      <c r="N6" s="144"/>
    </row>
    <row r="7" spans="1:14" ht="15.95" customHeight="1" thickTop="1" x14ac:dyDescent="0.15">
      <c r="B7" s="341" t="s">
        <v>126</v>
      </c>
      <c r="C7" s="77" t="s">
        <v>136</v>
      </c>
      <c r="D7" s="78"/>
      <c r="E7" s="14"/>
      <c r="F7" s="14"/>
      <c r="G7" s="14"/>
      <c r="H7" s="14"/>
      <c r="I7" s="14"/>
      <c r="J7" s="14"/>
      <c r="K7" s="77" t="s">
        <v>130</v>
      </c>
      <c r="L7" s="14"/>
      <c r="M7" s="14"/>
      <c r="N7" s="90"/>
    </row>
    <row r="8" spans="1:14" ht="9.9499999999999993" customHeight="1" x14ac:dyDescent="0.15">
      <c r="B8" s="341"/>
      <c r="C8" s="74" t="s">
        <v>127</v>
      </c>
      <c r="D8" s="73"/>
      <c r="E8" s="14"/>
      <c r="F8" s="14"/>
      <c r="G8" s="14"/>
      <c r="H8" s="14"/>
      <c r="I8" s="14"/>
      <c r="J8" s="14"/>
      <c r="K8" s="74" t="s">
        <v>127</v>
      </c>
      <c r="L8" s="14"/>
      <c r="M8" s="14"/>
      <c r="N8" s="90"/>
    </row>
    <row r="9" spans="1:14" ht="26.1" customHeight="1" x14ac:dyDescent="0.15">
      <c r="B9" s="341"/>
      <c r="C9" s="10"/>
      <c r="D9" s="11"/>
      <c r="E9" s="12"/>
      <c r="F9" s="12"/>
      <c r="G9" s="12"/>
      <c r="H9" s="12"/>
      <c r="I9" s="12"/>
      <c r="J9" s="82"/>
      <c r="K9" s="10"/>
      <c r="L9" s="351"/>
      <c r="M9" s="351"/>
      <c r="N9" s="91" t="s">
        <v>9</v>
      </c>
    </row>
    <row r="10" spans="1:14" ht="15.95" customHeight="1" x14ac:dyDescent="0.15">
      <c r="B10" s="341"/>
      <c r="C10" s="75" t="s">
        <v>128</v>
      </c>
      <c r="D10" s="13"/>
      <c r="E10" s="13"/>
      <c r="F10" s="13"/>
      <c r="G10" s="13"/>
      <c r="H10" s="13"/>
      <c r="I10" s="13"/>
      <c r="J10" s="13"/>
      <c r="K10" s="85" t="s">
        <v>142</v>
      </c>
      <c r="L10" s="83" t="s">
        <v>146</v>
      </c>
      <c r="M10" s="83"/>
      <c r="N10" s="92"/>
    </row>
    <row r="11" spans="1:14" ht="15.95" customHeight="1" x14ac:dyDescent="0.15">
      <c r="B11" s="341"/>
      <c r="C11" s="9"/>
      <c r="D11" s="14"/>
      <c r="E11" s="14"/>
      <c r="F11" s="14"/>
      <c r="G11" s="14"/>
      <c r="H11" s="14"/>
      <c r="I11" s="14"/>
      <c r="J11" s="14"/>
      <c r="K11" s="44" t="s">
        <v>143</v>
      </c>
      <c r="L11" s="84" t="s">
        <v>145</v>
      </c>
      <c r="M11" s="84"/>
      <c r="N11" s="93"/>
    </row>
    <row r="12" spans="1:14" s="185" customFormat="1" ht="15.95" customHeight="1" x14ac:dyDescent="0.15">
      <c r="B12" s="341"/>
      <c r="C12" s="9"/>
      <c r="D12" s="186"/>
      <c r="E12" s="14"/>
      <c r="F12" s="14"/>
      <c r="G12" s="14"/>
      <c r="H12" s="14"/>
      <c r="I12" s="187"/>
      <c r="J12" s="187"/>
      <c r="K12" s="86" t="s">
        <v>144</v>
      </c>
      <c r="L12" s="87" t="s">
        <v>145</v>
      </c>
      <c r="M12" s="87"/>
      <c r="N12" s="188"/>
    </row>
    <row r="13" spans="1:14" ht="18" customHeight="1" thickBot="1" x14ac:dyDescent="0.2">
      <c r="B13" s="342"/>
      <c r="C13" s="357" t="s">
        <v>36</v>
      </c>
      <c r="D13" s="358"/>
      <c r="E13" s="94"/>
      <c r="F13" s="95"/>
      <c r="G13" s="95"/>
      <c r="H13" s="95"/>
      <c r="I13" s="96"/>
      <c r="J13" s="96"/>
      <c r="K13" s="96"/>
      <c r="L13" s="96"/>
      <c r="M13" s="96"/>
      <c r="N13" s="97" t="s">
        <v>125</v>
      </c>
    </row>
    <row r="14" spans="1:14" ht="11.1" customHeight="1" thickTop="1" x14ac:dyDescent="0.15">
      <c r="B14" s="15"/>
      <c r="C14" s="14"/>
      <c r="D14" s="14"/>
      <c r="E14" s="14"/>
      <c r="F14" s="16"/>
      <c r="G14" s="16"/>
      <c r="H14" s="16"/>
      <c r="I14" s="17"/>
      <c r="J14" s="17"/>
      <c r="K14" s="17"/>
      <c r="L14" s="17"/>
      <c r="M14" s="17"/>
      <c r="N14" s="17"/>
    </row>
    <row r="15" spans="1:14" ht="15.95" customHeight="1" thickBot="1" x14ac:dyDescent="0.2">
      <c r="A15" s="2"/>
      <c r="B15" s="18" t="s">
        <v>131</v>
      </c>
      <c r="C15" s="18"/>
      <c r="D15" s="18"/>
      <c r="E15" s="18"/>
      <c r="F15" s="18"/>
      <c r="G15" s="18"/>
      <c r="H15" s="18"/>
      <c r="I15" s="98"/>
      <c r="J15" s="14"/>
      <c r="K15" s="14"/>
      <c r="L15" s="14"/>
      <c r="M15" s="14"/>
      <c r="N15" s="14"/>
    </row>
    <row r="16" spans="1:14" ht="15.95" customHeight="1" thickTop="1" x14ac:dyDescent="0.15">
      <c r="B16" s="318" t="s">
        <v>133</v>
      </c>
      <c r="C16" s="99" t="s">
        <v>129</v>
      </c>
      <c r="D16" s="100"/>
      <c r="E16" s="100"/>
      <c r="F16" s="100"/>
      <c r="G16" s="189"/>
      <c r="H16" s="189"/>
      <c r="I16" s="189"/>
      <c r="J16" s="189"/>
      <c r="K16" s="100"/>
      <c r="L16" s="100"/>
      <c r="M16" s="100"/>
      <c r="N16" s="101"/>
    </row>
    <row r="17" spans="2:15" ht="20.100000000000001" customHeight="1" x14ac:dyDescent="0.15">
      <c r="B17" s="319"/>
      <c r="C17" s="53"/>
      <c r="D17" s="19"/>
      <c r="E17" s="19"/>
      <c r="F17" s="19"/>
      <c r="G17" s="173"/>
      <c r="H17" s="173"/>
      <c r="I17" s="303"/>
      <c r="J17" s="303"/>
      <c r="K17" s="19"/>
      <c r="L17" s="19"/>
      <c r="M17" s="19"/>
      <c r="N17" s="102"/>
    </row>
    <row r="18" spans="2:15" ht="15.95" customHeight="1" x14ac:dyDescent="0.15">
      <c r="B18" s="319"/>
      <c r="C18" s="77" t="s">
        <v>128</v>
      </c>
      <c r="D18" s="20"/>
      <c r="E18" s="20"/>
      <c r="F18" s="20"/>
      <c r="G18" s="190"/>
      <c r="H18" s="190"/>
      <c r="I18" s="233"/>
      <c r="J18" s="233"/>
      <c r="K18" s="20"/>
      <c r="L18" s="20"/>
      <c r="M18" s="20"/>
      <c r="N18" s="103"/>
    </row>
    <row r="19" spans="2:15" ht="20.100000000000001" customHeight="1" x14ac:dyDescent="0.15">
      <c r="B19" s="319"/>
      <c r="C19" s="172"/>
      <c r="D19" s="20"/>
      <c r="E19" s="20"/>
      <c r="F19" s="20"/>
      <c r="G19" s="191"/>
      <c r="H19" s="191"/>
      <c r="I19" s="27"/>
      <c r="J19" s="20"/>
      <c r="K19" s="20"/>
      <c r="L19" s="20"/>
      <c r="M19" s="20"/>
      <c r="N19" s="104"/>
    </row>
    <row r="20" spans="2:15" ht="24" customHeight="1" thickBot="1" x14ac:dyDescent="0.2">
      <c r="B20" s="315" t="s">
        <v>132</v>
      </c>
      <c r="C20" s="316"/>
      <c r="D20" s="316"/>
      <c r="E20" s="317"/>
      <c r="F20" s="105"/>
      <c r="G20" s="106"/>
      <c r="H20" s="106"/>
      <c r="I20" s="107"/>
      <c r="J20" s="108"/>
      <c r="K20" s="108"/>
      <c r="L20" s="108"/>
      <c r="M20" s="108"/>
      <c r="N20" s="109"/>
    </row>
    <row r="21" spans="2:15" ht="14.1" customHeight="1" thickTop="1" thickBot="1" x14ac:dyDescent="0.2">
      <c r="B21" s="21"/>
      <c r="C21" s="22"/>
      <c r="D21" s="20"/>
      <c r="E21" s="20"/>
      <c r="F21" s="20"/>
      <c r="G21" s="23"/>
      <c r="H21" s="23"/>
      <c r="I21" s="21"/>
      <c r="J21" s="20"/>
      <c r="K21" s="20"/>
      <c r="L21" s="20"/>
      <c r="M21" s="20"/>
      <c r="N21" s="24"/>
    </row>
    <row r="22" spans="2:15" ht="21.95" customHeight="1" thickTop="1" x14ac:dyDescent="0.15">
      <c r="B22" s="313" t="s">
        <v>134</v>
      </c>
      <c r="C22" s="314"/>
      <c r="D22" s="133"/>
      <c r="E22" s="134" t="s">
        <v>276</v>
      </c>
      <c r="F22" s="135"/>
      <c r="G22" s="135"/>
      <c r="H22" s="135"/>
      <c r="I22" s="136"/>
      <c r="J22" s="137"/>
      <c r="K22" s="138"/>
      <c r="L22" s="145"/>
      <c r="M22" s="25"/>
      <c r="N22" s="26"/>
    </row>
    <row r="23" spans="2:15" ht="21.95" customHeight="1" x14ac:dyDescent="0.15">
      <c r="B23" s="311" t="s">
        <v>159</v>
      </c>
      <c r="C23" s="312"/>
      <c r="D23" s="157" t="s">
        <v>139</v>
      </c>
      <c r="E23" s="158"/>
      <c r="F23" s="158"/>
      <c r="G23" s="158"/>
      <c r="H23" s="158"/>
      <c r="I23" s="158"/>
      <c r="J23" s="158"/>
      <c r="K23" s="159"/>
      <c r="L23" s="127" t="s">
        <v>279</v>
      </c>
      <c r="M23" s="20"/>
      <c r="N23" s="8"/>
    </row>
    <row r="24" spans="2:15" ht="21.95" customHeight="1" x14ac:dyDescent="0.15">
      <c r="B24" s="344" t="s">
        <v>160</v>
      </c>
      <c r="C24" s="345"/>
      <c r="D24" s="53" t="s">
        <v>137</v>
      </c>
      <c r="E24" s="19"/>
      <c r="F24" s="156"/>
      <c r="G24" s="156"/>
      <c r="H24" s="19"/>
      <c r="I24" s="19"/>
      <c r="J24" s="19"/>
      <c r="K24" s="128"/>
      <c r="L24" s="127" t="s">
        <v>138</v>
      </c>
      <c r="M24" s="20"/>
      <c r="N24" s="8"/>
    </row>
    <row r="25" spans="2:15" ht="21.95" customHeight="1" thickBot="1" x14ac:dyDescent="0.2">
      <c r="B25" s="346"/>
      <c r="C25" s="347"/>
      <c r="D25" s="129" t="s">
        <v>163</v>
      </c>
      <c r="E25" s="130"/>
      <c r="F25" s="131"/>
      <c r="G25" s="131"/>
      <c r="H25" s="130"/>
      <c r="I25" s="130"/>
      <c r="J25" s="130"/>
      <c r="K25" s="132"/>
      <c r="L25" s="146"/>
      <c r="M25" s="27"/>
      <c r="N25" s="28"/>
    </row>
    <row r="26" spans="2:15" ht="14.1" customHeight="1" thickTop="1" thickBot="1" x14ac:dyDescent="0.2">
      <c r="B26" s="21"/>
      <c r="C26" s="29"/>
      <c r="D26" s="14"/>
      <c r="E26" s="14"/>
      <c r="F26" s="30"/>
      <c r="G26" s="30"/>
      <c r="H26" s="14"/>
      <c r="I26" s="14"/>
      <c r="J26" s="14"/>
      <c r="K26" s="14"/>
      <c r="L26" s="20"/>
      <c r="M26" s="20"/>
      <c r="N26" s="14"/>
    </row>
    <row r="27" spans="2:15" ht="18" customHeight="1" thickTop="1" x14ac:dyDescent="0.15">
      <c r="B27" s="364" t="s">
        <v>0</v>
      </c>
      <c r="C27" s="198"/>
      <c r="D27" s="199"/>
      <c r="E27" s="199"/>
      <c r="F27" s="200"/>
      <c r="G27" s="201"/>
      <c r="I27" s="32" t="s">
        <v>35</v>
      </c>
      <c r="J27" s="33"/>
      <c r="K27" s="33"/>
      <c r="L27" s="33"/>
      <c r="M27" s="33"/>
      <c r="N27" s="33"/>
      <c r="O27" s="2"/>
    </row>
    <row r="28" spans="2:15" ht="18" customHeight="1" x14ac:dyDescent="0.15">
      <c r="B28" s="365"/>
      <c r="C28" s="9"/>
      <c r="D28" s="14"/>
      <c r="E28" s="14"/>
      <c r="F28" s="202"/>
      <c r="G28" s="90"/>
      <c r="I28" s="354" t="s">
        <v>4</v>
      </c>
      <c r="J28" s="355"/>
      <c r="K28" s="356"/>
      <c r="L28" s="323" t="s">
        <v>26</v>
      </c>
      <c r="M28" s="324"/>
      <c r="N28" s="325"/>
      <c r="O28" s="2"/>
    </row>
    <row r="29" spans="2:15" ht="18" customHeight="1" x14ac:dyDescent="0.15">
      <c r="B29" s="365"/>
      <c r="C29" s="203"/>
      <c r="D29" s="202"/>
      <c r="E29" s="202"/>
      <c r="F29" s="202"/>
      <c r="G29" s="204"/>
      <c r="I29" s="332" t="s">
        <v>30</v>
      </c>
      <c r="J29" s="333"/>
      <c r="K29" s="334"/>
      <c r="L29" s="326" t="s">
        <v>11</v>
      </c>
      <c r="M29" s="327"/>
      <c r="N29" s="328"/>
      <c r="O29" s="142"/>
    </row>
    <row r="30" spans="2:15" ht="18" customHeight="1" x14ac:dyDescent="0.15">
      <c r="B30" s="366"/>
      <c r="C30" s="34"/>
      <c r="D30" s="35"/>
      <c r="E30" s="35"/>
      <c r="F30" s="68"/>
      <c r="G30" s="117" t="s">
        <v>38</v>
      </c>
      <c r="I30" s="329" t="s">
        <v>10</v>
      </c>
      <c r="J30" s="330"/>
      <c r="K30" s="331"/>
      <c r="L30" s="308" t="s">
        <v>12</v>
      </c>
      <c r="M30" s="309"/>
      <c r="N30" s="310"/>
      <c r="O30" s="142"/>
    </row>
    <row r="31" spans="2:15" ht="18" customHeight="1" x14ac:dyDescent="0.15">
      <c r="B31" s="153" t="s">
        <v>7</v>
      </c>
      <c r="C31" s="367" t="s">
        <v>150</v>
      </c>
      <c r="D31" s="368"/>
      <c r="E31" s="69" t="s">
        <v>8</v>
      </c>
      <c r="F31" s="25"/>
      <c r="G31" s="197"/>
      <c r="I31" s="329" t="s">
        <v>37</v>
      </c>
      <c r="J31" s="330"/>
      <c r="K31" s="331"/>
      <c r="L31" s="308" t="s">
        <v>39</v>
      </c>
      <c r="M31" s="309"/>
      <c r="N31" s="310"/>
      <c r="O31" s="142"/>
    </row>
    <row r="32" spans="2:15" ht="18" customHeight="1" x14ac:dyDescent="0.15">
      <c r="B32" s="152" t="s">
        <v>1</v>
      </c>
      <c r="C32" s="352" t="s">
        <v>40</v>
      </c>
      <c r="D32" s="353"/>
      <c r="E32" s="195"/>
      <c r="F32" s="20"/>
      <c r="G32" s="120"/>
      <c r="I32" s="329" t="s">
        <v>31</v>
      </c>
      <c r="J32" s="330"/>
      <c r="K32" s="331"/>
      <c r="L32" s="308" t="s">
        <v>13</v>
      </c>
      <c r="M32" s="309"/>
      <c r="N32" s="310"/>
      <c r="O32" s="142"/>
    </row>
    <row r="33" spans="2:15" ht="18" customHeight="1" x14ac:dyDescent="0.15">
      <c r="B33" s="152" t="s">
        <v>2</v>
      </c>
      <c r="C33" s="194"/>
      <c r="D33" s="171" t="s">
        <v>183</v>
      </c>
      <c r="E33" s="195"/>
      <c r="F33" s="20"/>
      <c r="G33" s="120"/>
      <c r="I33" s="329" t="s">
        <v>32</v>
      </c>
      <c r="J33" s="330"/>
      <c r="K33" s="331"/>
      <c r="L33" s="308" t="s">
        <v>14</v>
      </c>
      <c r="M33" s="309"/>
      <c r="N33" s="310"/>
      <c r="O33" s="142"/>
    </row>
    <row r="34" spans="2:15" ht="18" customHeight="1" x14ac:dyDescent="0.15">
      <c r="B34" s="152" t="s">
        <v>3</v>
      </c>
      <c r="C34" s="194"/>
      <c r="D34" s="171" t="s">
        <v>183</v>
      </c>
      <c r="E34" s="196"/>
      <c r="F34" s="19"/>
      <c r="G34" s="128"/>
      <c r="I34" s="329" t="s">
        <v>15</v>
      </c>
      <c r="J34" s="330"/>
      <c r="K34" s="331"/>
      <c r="L34" s="308" t="s">
        <v>16</v>
      </c>
      <c r="M34" s="309"/>
      <c r="N34" s="310"/>
      <c r="O34" s="142"/>
    </row>
    <row r="35" spans="2:15" ht="18" customHeight="1" x14ac:dyDescent="0.15">
      <c r="B35" s="152" t="s">
        <v>29</v>
      </c>
      <c r="C35" s="373" t="s">
        <v>184</v>
      </c>
      <c r="D35" s="374"/>
      <c r="E35" s="374"/>
      <c r="F35" s="374"/>
      <c r="G35" s="375"/>
      <c r="I35" s="329" t="s">
        <v>17</v>
      </c>
      <c r="J35" s="330"/>
      <c r="K35" s="331"/>
      <c r="L35" s="308" t="s">
        <v>18</v>
      </c>
      <c r="M35" s="309"/>
      <c r="N35" s="310"/>
      <c r="O35" s="142"/>
    </row>
    <row r="36" spans="2:15" ht="18" customHeight="1" x14ac:dyDescent="0.15">
      <c r="B36" s="153" t="s">
        <v>28</v>
      </c>
      <c r="C36" s="205"/>
      <c r="D36" s="177" t="s">
        <v>34</v>
      </c>
      <c r="E36" s="71"/>
      <c r="F36" s="41"/>
      <c r="G36" s="128"/>
      <c r="I36" s="329" t="s">
        <v>147</v>
      </c>
      <c r="J36" s="330"/>
      <c r="K36" s="331"/>
      <c r="L36" s="308" t="s">
        <v>20</v>
      </c>
      <c r="M36" s="309"/>
      <c r="N36" s="310"/>
      <c r="O36" s="142"/>
    </row>
    <row r="37" spans="2:15" ht="18" customHeight="1" x14ac:dyDescent="0.15">
      <c r="B37" s="153" t="s">
        <v>33</v>
      </c>
      <c r="C37" s="72" t="s">
        <v>154</v>
      </c>
      <c r="D37" s="20"/>
      <c r="E37" s="14"/>
      <c r="F37" s="14"/>
      <c r="G37" s="120"/>
      <c r="I37" s="329" t="s">
        <v>21</v>
      </c>
      <c r="J37" s="330"/>
      <c r="K37" s="331"/>
      <c r="L37" s="308" t="s">
        <v>20</v>
      </c>
      <c r="M37" s="309"/>
      <c r="N37" s="310"/>
      <c r="O37" s="142"/>
    </row>
    <row r="38" spans="2:15" ht="18" customHeight="1" x14ac:dyDescent="0.15">
      <c r="B38" s="361" t="s">
        <v>4</v>
      </c>
      <c r="C38" s="38" t="s">
        <v>274</v>
      </c>
      <c r="D38" s="39"/>
      <c r="E38" s="39"/>
      <c r="F38" s="39"/>
      <c r="G38" s="121"/>
      <c r="I38" s="329" t="s">
        <v>22</v>
      </c>
      <c r="J38" s="330"/>
      <c r="K38" s="331"/>
      <c r="L38" s="308" t="s">
        <v>23</v>
      </c>
      <c r="M38" s="309"/>
      <c r="N38" s="310"/>
      <c r="O38" s="124"/>
    </row>
    <row r="39" spans="2:15" ht="18" customHeight="1" x14ac:dyDescent="0.15">
      <c r="B39" s="362"/>
      <c r="C39" s="42" t="s">
        <v>251</v>
      </c>
      <c r="D39" s="20"/>
      <c r="E39" s="20"/>
      <c r="F39" s="20"/>
      <c r="G39" s="120"/>
      <c r="I39" s="370" t="s">
        <v>24</v>
      </c>
      <c r="J39" s="371"/>
      <c r="K39" s="372"/>
      <c r="L39" s="320" t="s">
        <v>25</v>
      </c>
      <c r="M39" s="321"/>
      <c r="N39" s="322"/>
      <c r="O39" s="124"/>
    </row>
    <row r="40" spans="2:15" ht="18" customHeight="1" x14ac:dyDescent="0.15">
      <c r="B40" s="362"/>
      <c r="C40" s="172" t="s">
        <v>252</v>
      </c>
      <c r="D40" s="233"/>
      <c r="E40" s="233"/>
      <c r="F40" s="233"/>
      <c r="G40" s="234"/>
      <c r="H40" s="31"/>
      <c r="I40" s="206" t="s">
        <v>151</v>
      </c>
      <c r="J40" s="48"/>
      <c r="K40" s="48"/>
      <c r="L40" s="48"/>
      <c r="M40" s="48"/>
      <c r="N40" s="31"/>
      <c r="O40" s="124"/>
    </row>
    <row r="41" spans="2:15" ht="18" customHeight="1" x14ac:dyDescent="0.15">
      <c r="B41" s="362"/>
      <c r="C41" s="42" t="s">
        <v>253</v>
      </c>
      <c r="D41" s="20"/>
      <c r="E41" s="20"/>
      <c r="F41" s="20"/>
      <c r="G41" s="120"/>
      <c r="H41" s="50"/>
      <c r="I41" s="343" t="s">
        <v>141</v>
      </c>
      <c r="J41" s="343"/>
      <c r="K41" s="343"/>
      <c r="L41" s="343"/>
      <c r="M41" s="343"/>
      <c r="N41" s="343"/>
      <c r="O41" s="124"/>
    </row>
    <row r="42" spans="2:15" ht="18" customHeight="1" x14ac:dyDescent="0.15">
      <c r="B42" s="362"/>
      <c r="C42" s="42" t="s">
        <v>254</v>
      </c>
      <c r="D42" s="376" t="str">
        <f>IF(R43&lt;&gt;"",R43,"")</f>
        <v/>
      </c>
      <c r="E42" s="376"/>
      <c r="F42" s="376"/>
      <c r="G42" s="377"/>
      <c r="H42" s="50"/>
      <c r="I42" s="343"/>
      <c r="J42" s="343"/>
      <c r="K42" s="343"/>
      <c r="L42" s="343"/>
      <c r="M42" s="343"/>
      <c r="N42" s="343"/>
      <c r="O42" s="125"/>
    </row>
    <row r="43" spans="2:15" ht="18" customHeight="1" thickBot="1" x14ac:dyDescent="0.2">
      <c r="B43" s="363"/>
      <c r="C43" s="126"/>
      <c r="D43" s="378" t="str">
        <f>IF(R44&lt;&gt;"",R44,"")</f>
        <v/>
      </c>
      <c r="E43" s="378"/>
      <c r="F43" s="378"/>
      <c r="G43" s="379"/>
      <c r="H43" s="50"/>
      <c r="I43" s="150"/>
      <c r="J43" s="150"/>
      <c r="K43" s="150"/>
      <c r="L43" s="150"/>
      <c r="M43" s="150"/>
      <c r="N43" s="150"/>
      <c r="O43" s="125"/>
    </row>
    <row r="44" spans="2:15" ht="18" customHeight="1" thickTop="1" x14ac:dyDescent="0.15">
      <c r="B44" s="359" t="s">
        <v>6</v>
      </c>
      <c r="C44" s="42"/>
      <c r="D44" s="20"/>
      <c r="E44" s="20"/>
      <c r="F44" s="20"/>
      <c r="G44" s="208"/>
      <c r="H44" s="50"/>
      <c r="I44" s="369"/>
      <c r="J44" s="369"/>
      <c r="K44" s="155"/>
      <c r="L44" s="51"/>
      <c r="M44" s="49"/>
      <c r="N44" s="31"/>
      <c r="O44" s="125"/>
    </row>
    <row r="45" spans="2:15" ht="18" customHeight="1" x14ac:dyDescent="0.15">
      <c r="B45" s="360"/>
      <c r="C45" s="42"/>
      <c r="D45" s="20"/>
      <c r="E45" s="20"/>
      <c r="F45" s="20"/>
      <c r="G45" s="208"/>
      <c r="H45" s="31"/>
      <c r="I45" s="80"/>
      <c r="J45" s="52"/>
      <c r="K45" s="88"/>
      <c r="L45" s="52"/>
      <c r="M45" s="52"/>
      <c r="O45" s="125"/>
    </row>
    <row r="46" spans="2:15" ht="18" customHeight="1" x14ac:dyDescent="0.15">
      <c r="B46" s="360"/>
      <c r="C46" s="42"/>
      <c r="D46" s="20"/>
      <c r="E46" s="20"/>
      <c r="F46" s="20"/>
      <c r="G46" s="208"/>
      <c r="H46" s="33"/>
      <c r="I46" s="89"/>
      <c r="J46" s="79"/>
      <c r="K46" s="79"/>
      <c r="L46" s="79"/>
      <c r="M46" s="79"/>
      <c r="O46" s="125"/>
    </row>
    <row r="47" spans="2:15" ht="20.100000000000001" customHeight="1" x14ac:dyDescent="0.15">
      <c r="B47" s="154" t="s">
        <v>153</v>
      </c>
      <c r="C47" s="335" t="s">
        <v>158</v>
      </c>
      <c r="D47" s="336"/>
      <c r="E47" s="336"/>
      <c r="F47" s="336"/>
      <c r="G47" s="337"/>
      <c r="H47" s="79"/>
    </row>
    <row r="48" spans="2:15" ht="5.0999999999999996" customHeight="1" x14ac:dyDescent="0.15">
      <c r="B48" s="20"/>
      <c r="H48" s="79"/>
      <c r="I48" s="89"/>
      <c r="J48" s="79"/>
      <c r="K48" s="79"/>
      <c r="L48" s="79"/>
      <c r="M48" s="79"/>
      <c r="N48" s="79"/>
    </row>
    <row r="49" spans="2:15" ht="14.1" customHeight="1" x14ac:dyDescent="0.15">
      <c r="B49" s="163" t="s">
        <v>231</v>
      </c>
      <c r="C49" s="162"/>
      <c r="D49" s="162"/>
      <c r="E49" s="162"/>
      <c r="F49" s="162"/>
      <c r="G49" s="162"/>
      <c r="H49" s="162"/>
      <c r="I49" s="162"/>
      <c r="J49" s="162"/>
      <c r="K49" s="162"/>
      <c r="L49" s="162"/>
      <c r="M49" s="162"/>
      <c r="N49" s="162"/>
    </row>
    <row r="50" spans="2:15" ht="14.1" customHeight="1" x14ac:dyDescent="0.15">
      <c r="B50" s="163" t="s">
        <v>228</v>
      </c>
      <c r="C50" s="160"/>
      <c r="D50" s="160"/>
      <c r="E50" s="160"/>
      <c r="F50" s="160"/>
      <c r="G50" s="160"/>
      <c r="H50" s="160"/>
      <c r="I50" s="160"/>
      <c r="J50" s="160"/>
      <c r="K50" s="160"/>
      <c r="L50" s="160"/>
      <c r="M50" s="160"/>
      <c r="N50" s="160"/>
      <c r="O50" s="160"/>
    </row>
    <row r="51" spans="2:15" ht="14.1" customHeight="1" x14ac:dyDescent="0.15">
      <c r="B51" s="20" t="s">
        <v>229</v>
      </c>
      <c r="H51" s="79"/>
      <c r="I51" s="89"/>
      <c r="J51" s="79"/>
      <c r="K51" s="79"/>
      <c r="L51" s="79"/>
      <c r="M51" s="79"/>
      <c r="N51" s="79"/>
    </row>
    <row r="52" spans="2:15" ht="14.1" customHeight="1" x14ac:dyDescent="0.15">
      <c r="B52" s="20" t="s">
        <v>230</v>
      </c>
      <c r="H52" s="3"/>
      <c r="J52" s="5"/>
      <c r="K52" s="5"/>
      <c r="L52" s="5"/>
      <c r="M52" s="5"/>
    </row>
    <row r="53" spans="2:15" ht="24" customHeight="1" x14ac:dyDescent="0.15"/>
    <row r="54" spans="2:15" ht="21.95" customHeight="1" x14ac:dyDescent="0.15">
      <c r="B54" s="20"/>
      <c r="F54" s="289" t="s">
        <v>249</v>
      </c>
    </row>
    <row r="55" spans="2:15" ht="16.5" customHeight="1" x14ac:dyDescent="0.15">
      <c r="B55" s="147"/>
    </row>
    <row r="56" spans="2:15" ht="11.1" customHeight="1" x14ac:dyDescent="0.15"/>
    <row r="57" spans="2:15" ht="11.1" customHeight="1" x14ac:dyDescent="0.15">
      <c r="B57" s="123"/>
    </row>
    <row r="58" spans="2:15" ht="11.1" customHeight="1" x14ac:dyDescent="0.15">
      <c r="B58"/>
    </row>
  </sheetData>
  <mergeCells count="47">
    <mergeCell ref="B44:B46"/>
    <mergeCell ref="B38:B43"/>
    <mergeCell ref="B27:B30"/>
    <mergeCell ref="C31:D31"/>
    <mergeCell ref="I44:J44"/>
    <mergeCell ref="I39:K39"/>
    <mergeCell ref="I38:K38"/>
    <mergeCell ref="C35:G35"/>
    <mergeCell ref="D42:G42"/>
    <mergeCell ref="D43:G43"/>
    <mergeCell ref="C47:G47"/>
    <mergeCell ref="J6:K6"/>
    <mergeCell ref="F1:J2"/>
    <mergeCell ref="F3:J3"/>
    <mergeCell ref="B7:B13"/>
    <mergeCell ref="I41:N42"/>
    <mergeCell ref="B24:C25"/>
    <mergeCell ref="C6:E6"/>
    <mergeCell ref="L31:N31"/>
    <mergeCell ref="I32:K32"/>
    <mergeCell ref="L30:N30"/>
    <mergeCell ref="L9:M9"/>
    <mergeCell ref="C32:D32"/>
    <mergeCell ref="I28:K28"/>
    <mergeCell ref="C13:D13"/>
    <mergeCell ref="L32:N32"/>
    <mergeCell ref="L39:N39"/>
    <mergeCell ref="L28:N28"/>
    <mergeCell ref="L29:N29"/>
    <mergeCell ref="I35:K35"/>
    <mergeCell ref="I36:K36"/>
    <mergeCell ref="I37:K37"/>
    <mergeCell ref="I34:K34"/>
    <mergeCell ref="I29:K29"/>
    <mergeCell ref="I30:K30"/>
    <mergeCell ref="I31:K31"/>
    <mergeCell ref="I33:K33"/>
    <mergeCell ref="L38:N38"/>
    <mergeCell ref="L36:N36"/>
    <mergeCell ref="L33:N33"/>
    <mergeCell ref="L34:N34"/>
    <mergeCell ref="L35:N35"/>
    <mergeCell ref="L37:N37"/>
    <mergeCell ref="B23:C23"/>
    <mergeCell ref="B22:C22"/>
    <mergeCell ref="B20:E20"/>
    <mergeCell ref="B16:B19"/>
  </mergeCells>
  <phoneticPr fontId="2"/>
  <printOptions horizontalCentered="1"/>
  <pageMargins left="0.62992125984251968" right="0.19685039370078741" top="0.11811023622047245" bottom="0.11811023622047245"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O59"/>
  <sheetViews>
    <sheetView showGridLines="0" zoomScaleNormal="100" workbookViewId="0">
      <selection activeCell="D9" sqref="D9"/>
    </sheetView>
  </sheetViews>
  <sheetFormatPr defaultRowHeight="13.5" x14ac:dyDescent="0.15"/>
  <cols>
    <col min="1" max="1" width="3.5" customWidth="1"/>
    <col min="2" max="2" width="7.25" style="1" customWidth="1"/>
    <col min="3" max="14" width="7.25" customWidth="1"/>
    <col min="15" max="15" width="3.625" customWidth="1"/>
  </cols>
  <sheetData>
    <row r="1" spans="1:14" ht="13.5" customHeight="1" x14ac:dyDescent="0.15">
      <c r="C1" s="81"/>
      <c r="D1" s="81"/>
      <c r="E1" s="81"/>
      <c r="F1" s="339" t="s">
        <v>140</v>
      </c>
      <c r="G1" s="339"/>
      <c r="H1" s="339"/>
      <c r="I1" s="339"/>
      <c r="J1" s="339"/>
      <c r="K1" s="81"/>
      <c r="L1" s="81"/>
    </row>
    <row r="2" spans="1:14" ht="13.5" customHeight="1" x14ac:dyDescent="0.15">
      <c r="B2" s="81"/>
      <c r="C2" s="81"/>
      <c r="D2" s="81"/>
      <c r="E2" s="81"/>
      <c r="F2" s="339"/>
      <c r="G2" s="339"/>
      <c r="H2" s="339"/>
      <c r="I2" s="339"/>
      <c r="J2" s="339"/>
      <c r="K2" s="81"/>
      <c r="L2" s="81"/>
      <c r="M2" s="141" t="s">
        <v>148</v>
      </c>
      <c r="N2" s="141" t="s">
        <v>149</v>
      </c>
    </row>
    <row r="3" spans="1:14" ht="13.5" customHeight="1" x14ac:dyDescent="0.15">
      <c r="B3"/>
      <c r="F3" s="340" t="s">
        <v>152</v>
      </c>
      <c r="G3" s="340"/>
      <c r="H3" s="340"/>
      <c r="I3" s="340"/>
      <c r="J3" s="340"/>
      <c r="L3" s="6"/>
      <c r="M3" s="140"/>
      <c r="N3" s="140"/>
    </row>
    <row r="4" spans="1:14" ht="9.9499999999999993" customHeight="1" x14ac:dyDescent="0.15">
      <c r="B4" s="6"/>
      <c r="C4" s="6"/>
      <c r="D4" s="6"/>
      <c r="E4" s="6"/>
      <c r="F4" s="6"/>
      <c r="G4" s="6"/>
      <c r="H4" s="6"/>
      <c r="I4" s="6"/>
      <c r="J4" s="6"/>
      <c r="K4" s="6"/>
      <c r="L4" s="6"/>
      <c r="M4" s="140"/>
      <c r="N4" s="140"/>
    </row>
    <row r="5" spans="1:14" ht="14.1" customHeight="1" thickBot="1" x14ac:dyDescent="0.2">
      <c r="B5" s="161" t="s">
        <v>161</v>
      </c>
      <c r="C5" s="7"/>
      <c r="D5" s="7"/>
      <c r="E5" s="7"/>
      <c r="M5" s="139"/>
      <c r="N5" s="139"/>
    </row>
    <row r="6" spans="1:14" ht="21.95" customHeight="1" thickTop="1" thickBot="1" x14ac:dyDescent="0.2">
      <c r="B6" s="151" t="s">
        <v>5</v>
      </c>
      <c r="C6" s="348" t="s">
        <v>135</v>
      </c>
      <c r="D6" s="349"/>
      <c r="E6" s="350"/>
      <c r="F6" s="149" t="s">
        <v>157</v>
      </c>
      <c r="G6" s="238"/>
      <c r="H6" s="232" t="s">
        <v>155</v>
      </c>
      <c r="I6" s="238"/>
      <c r="J6" s="338" t="s">
        <v>156</v>
      </c>
      <c r="K6" s="338"/>
      <c r="L6" s="238"/>
      <c r="M6" s="238"/>
      <c r="N6" s="239"/>
    </row>
    <row r="7" spans="1:14" ht="15.95" customHeight="1" thickTop="1" x14ac:dyDescent="0.15">
      <c r="B7" s="341" t="s">
        <v>126</v>
      </c>
      <c r="C7" s="172" t="s">
        <v>136</v>
      </c>
      <c r="D7" s="233"/>
      <c r="E7" s="14"/>
      <c r="F7" s="14"/>
      <c r="G7" s="14"/>
      <c r="H7" s="14"/>
      <c r="I7" s="14"/>
      <c r="J7" s="14"/>
      <c r="K7" s="172" t="s">
        <v>130</v>
      </c>
      <c r="L7" s="14"/>
      <c r="M7" s="14"/>
      <c r="N7" s="90"/>
    </row>
    <row r="8" spans="1:14" ht="9.9499999999999993" customHeight="1" x14ac:dyDescent="0.15">
      <c r="B8" s="341"/>
      <c r="C8" s="74" t="s">
        <v>127</v>
      </c>
      <c r="D8" s="73"/>
      <c r="E8" s="14"/>
      <c r="F8" s="14"/>
      <c r="G8" s="14"/>
      <c r="H8" s="14"/>
      <c r="I8" s="14"/>
      <c r="J8" s="14"/>
      <c r="K8" s="74" t="s">
        <v>127</v>
      </c>
      <c r="L8" s="14"/>
      <c r="M8" s="14"/>
      <c r="N8" s="90"/>
    </row>
    <row r="9" spans="1:14" ht="26.1" customHeight="1" x14ac:dyDescent="0.15">
      <c r="B9" s="341"/>
      <c r="C9" s="10"/>
      <c r="D9" s="11"/>
      <c r="E9" s="12"/>
      <c r="F9" s="12"/>
      <c r="G9" s="12"/>
      <c r="H9" s="12"/>
      <c r="I9" s="12"/>
      <c r="J9" s="82"/>
      <c r="K9" s="10"/>
      <c r="L9" s="351"/>
      <c r="M9" s="351"/>
      <c r="N9" s="91" t="s">
        <v>9</v>
      </c>
    </row>
    <row r="10" spans="1:14" ht="15.95" customHeight="1" x14ac:dyDescent="0.15">
      <c r="B10" s="341"/>
      <c r="C10" s="75" t="s">
        <v>128</v>
      </c>
      <c r="D10" s="13"/>
      <c r="E10" s="13"/>
      <c r="F10" s="13"/>
      <c r="G10" s="13"/>
      <c r="H10" s="13"/>
      <c r="I10" s="13"/>
      <c r="J10" s="13"/>
      <c r="K10" s="85" t="s">
        <v>142</v>
      </c>
      <c r="L10" s="83" t="s">
        <v>146</v>
      </c>
      <c r="M10" s="83"/>
      <c r="N10" s="92"/>
    </row>
    <row r="11" spans="1:14" ht="15.95" customHeight="1" x14ac:dyDescent="0.15">
      <c r="B11" s="341"/>
      <c r="C11" s="9"/>
      <c r="D11" s="14"/>
      <c r="E11" s="14"/>
      <c r="F11" s="14"/>
      <c r="G11" s="14"/>
      <c r="H11" s="14"/>
      <c r="I11" s="14"/>
      <c r="J11" s="14"/>
      <c r="K11" s="44" t="s">
        <v>143</v>
      </c>
      <c r="L11" s="84" t="s">
        <v>145</v>
      </c>
      <c r="M11" s="84"/>
      <c r="N11" s="93"/>
    </row>
    <row r="12" spans="1:14" s="185" customFormat="1" ht="15.95" customHeight="1" x14ac:dyDescent="0.15">
      <c r="B12" s="341"/>
      <c r="C12" s="9"/>
      <c r="D12" s="186"/>
      <c r="E12" s="14"/>
      <c r="F12" s="14"/>
      <c r="G12" s="14"/>
      <c r="H12" s="14"/>
      <c r="I12" s="187"/>
      <c r="J12" s="187"/>
      <c r="K12" s="86" t="s">
        <v>144</v>
      </c>
      <c r="L12" s="87" t="s">
        <v>145</v>
      </c>
      <c r="M12" s="87"/>
      <c r="N12" s="188"/>
    </row>
    <row r="13" spans="1:14" ht="18" customHeight="1" thickBot="1" x14ac:dyDescent="0.2">
      <c r="B13" s="342"/>
      <c r="C13" s="357" t="s">
        <v>36</v>
      </c>
      <c r="D13" s="358"/>
      <c r="E13" s="94"/>
      <c r="F13" s="95"/>
      <c r="G13" s="95"/>
      <c r="H13" s="95"/>
      <c r="I13" s="96"/>
      <c r="J13" s="96"/>
      <c r="K13" s="96"/>
      <c r="L13" s="96"/>
      <c r="M13" s="96"/>
      <c r="N13" s="235" t="s">
        <v>125</v>
      </c>
    </row>
    <row r="14" spans="1:14" ht="11.1" customHeight="1" thickTop="1" x14ac:dyDescent="0.15">
      <c r="B14" s="15"/>
      <c r="C14" s="14"/>
      <c r="D14" s="14"/>
      <c r="E14" s="14"/>
      <c r="F14" s="16"/>
      <c r="G14" s="16"/>
      <c r="H14" s="16"/>
      <c r="I14" s="17"/>
      <c r="J14" s="17"/>
      <c r="K14" s="17"/>
      <c r="L14" s="17"/>
      <c r="M14" s="17"/>
      <c r="N14" s="17"/>
    </row>
    <row r="15" spans="1:14" ht="15.95" customHeight="1" thickBot="1" x14ac:dyDescent="0.2">
      <c r="A15" s="2"/>
      <c r="B15" s="18" t="s">
        <v>131</v>
      </c>
      <c r="C15" s="18"/>
      <c r="D15" s="18"/>
      <c r="E15" s="18"/>
      <c r="F15" s="18"/>
      <c r="G15" s="18"/>
      <c r="H15" s="18"/>
      <c r="I15" s="98"/>
      <c r="J15" s="14"/>
      <c r="K15" s="14"/>
      <c r="L15" s="14"/>
      <c r="M15" s="14"/>
      <c r="N15" s="14"/>
    </row>
    <row r="16" spans="1:14" ht="15.95" customHeight="1" thickTop="1" x14ac:dyDescent="0.15">
      <c r="B16" s="318" t="s">
        <v>133</v>
      </c>
      <c r="C16" s="99" t="s">
        <v>129</v>
      </c>
      <c r="D16" s="100"/>
      <c r="E16" s="100"/>
      <c r="F16" s="100"/>
      <c r="G16" s="189"/>
      <c r="H16" s="189"/>
      <c r="I16" s="100"/>
      <c r="J16" s="100"/>
      <c r="K16" s="100"/>
      <c r="L16" s="100"/>
      <c r="M16" s="100"/>
      <c r="N16" s="101"/>
    </row>
    <row r="17" spans="2:14" ht="20.100000000000001" customHeight="1" x14ac:dyDescent="0.15">
      <c r="B17" s="319"/>
      <c r="C17" s="53"/>
      <c r="D17" s="19"/>
      <c r="E17" s="19"/>
      <c r="F17" s="19"/>
      <c r="G17" s="233"/>
      <c r="H17" s="233"/>
      <c r="I17" s="19"/>
      <c r="J17" s="19"/>
      <c r="K17" s="19"/>
      <c r="L17" s="19"/>
      <c r="M17" s="19"/>
      <c r="N17" s="102"/>
    </row>
    <row r="18" spans="2:14" ht="15.95" customHeight="1" x14ac:dyDescent="0.15">
      <c r="B18" s="319"/>
      <c r="C18" s="172" t="s">
        <v>128</v>
      </c>
      <c r="D18" s="20"/>
      <c r="E18" s="20"/>
      <c r="F18" s="20"/>
      <c r="G18" s="190"/>
      <c r="H18" s="190"/>
      <c r="I18" s="20"/>
      <c r="J18" s="20"/>
      <c r="K18" s="20"/>
      <c r="L18" s="20"/>
      <c r="M18" s="20"/>
      <c r="N18" s="103"/>
    </row>
    <row r="19" spans="2:14" ht="20.100000000000001" customHeight="1" x14ac:dyDescent="0.15">
      <c r="B19" s="319"/>
      <c r="C19" s="172"/>
      <c r="D19" s="20"/>
      <c r="E19" s="20"/>
      <c r="F19" s="20"/>
      <c r="G19" s="191"/>
      <c r="H19" s="191"/>
      <c r="I19" s="27"/>
      <c r="J19" s="20"/>
      <c r="K19" s="20"/>
      <c r="L19" s="20"/>
      <c r="M19" s="20"/>
      <c r="N19" s="234"/>
    </row>
    <row r="20" spans="2:14" ht="24" customHeight="1" thickBot="1" x14ac:dyDescent="0.2">
      <c r="B20" s="315" t="s">
        <v>132</v>
      </c>
      <c r="C20" s="316"/>
      <c r="D20" s="316"/>
      <c r="E20" s="317"/>
      <c r="F20" s="105"/>
      <c r="G20" s="106"/>
      <c r="H20" s="106"/>
      <c r="I20" s="107"/>
      <c r="J20" s="108"/>
      <c r="K20" s="108"/>
      <c r="L20" s="108"/>
      <c r="M20" s="108"/>
      <c r="N20" s="109"/>
    </row>
    <row r="21" spans="2:14" ht="14.1" customHeight="1" thickTop="1" thickBot="1" x14ac:dyDescent="0.2">
      <c r="B21" s="21"/>
      <c r="C21" s="22"/>
      <c r="D21" s="20"/>
      <c r="E21" s="20"/>
      <c r="F21" s="20"/>
      <c r="G21" s="242"/>
      <c r="H21" s="242"/>
      <c r="I21" s="21"/>
      <c r="J21" s="20"/>
      <c r="K21" s="20"/>
      <c r="L21" s="20"/>
      <c r="M21" s="20"/>
      <c r="N21" s="233"/>
    </row>
    <row r="22" spans="2:14" ht="21.95" customHeight="1" thickTop="1" x14ac:dyDescent="0.15">
      <c r="B22" s="313" t="s">
        <v>134</v>
      </c>
      <c r="C22" s="314"/>
      <c r="D22" s="133"/>
      <c r="E22" s="134" t="s">
        <v>276</v>
      </c>
      <c r="F22" s="135"/>
      <c r="G22" s="135"/>
      <c r="H22" s="135"/>
      <c r="I22" s="136"/>
      <c r="J22" s="137"/>
      <c r="K22" s="138"/>
      <c r="L22" s="145"/>
      <c r="M22" s="25"/>
      <c r="N22" s="26"/>
    </row>
    <row r="23" spans="2:14" ht="21.95" customHeight="1" x14ac:dyDescent="0.15">
      <c r="B23" s="311" t="s">
        <v>159</v>
      </c>
      <c r="C23" s="312"/>
      <c r="D23" s="157" t="s">
        <v>139</v>
      </c>
      <c r="E23" s="158"/>
      <c r="F23" s="158"/>
      <c r="G23" s="158"/>
      <c r="H23" s="158"/>
      <c r="I23" s="158"/>
      <c r="J23" s="158"/>
      <c r="K23" s="159"/>
      <c r="L23" s="127" t="s">
        <v>279</v>
      </c>
      <c r="M23" s="20"/>
      <c r="N23" s="8"/>
    </row>
    <row r="24" spans="2:14" ht="21.95" customHeight="1" x14ac:dyDescent="0.15">
      <c r="B24" s="344" t="s">
        <v>160</v>
      </c>
      <c r="C24" s="345"/>
      <c r="D24" s="53" t="s">
        <v>137</v>
      </c>
      <c r="E24" s="19"/>
      <c r="F24" s="240"/>
      <c r="G24" s="240"/>
      <c r="H24" s="19"/>
      <c r="I24" s="19"/>
      <c r="J24" s="19"/>
      <c r="K24" s="128"/>
      <c r="L24" s="127" t="s">
        <v>138</v>
      </c>
      <c r="M24" s="20"/>
      <c r="N24" s="8"/>
    </row>
    <row r="25" spans="2:14" ht="21.95" customHeight="1" thickBot="1" x14ac:dyDescent="0.2">
      <c r="B25" s="346"/>
      <c r="C25" s="347"/>
      <c r="D25" s="236" t="s">
        <v>163</v>
      </c>
      <c r="E25" s="130"/>
      <c r="F25" s="237"/>
      <c r="G25" s="237"/>
      <c r="H25" s="130"/>
      <c r="I25" s="130"/>
      <c r="J25" s="130"/>
      <c r="K25" s="132"/>
      <c r="L25" s="146"/>
      <c r="M25" s="27"/>
      <c r="N25" s="28"/>
    </row>
    <row r="26" spans="2:14" ht="14.1" customHeight="1" thickTop="1" thickBot="1" x14ac:dyDescent="0.2">
      <c r="B26" s="21"/>
      <c r="C26" s="29"/>
      <c r="D26" s="14"/>
      <c r="E26" s="14"/>
      <c r="F26" s="30"/>
      <c r="G26" s="30"/>
      <c r="H26" s="14"/>
      <c r="I26" s="14"/>
      <c r="J26" s="14"/>
      <c r="K26" s="14"/>
      <c r="L26" s="20"/>
      <c r="M26" s="20"/>
      <c r="N26" s="14"/>
    </row>
    <row r="27" spans="2:14" ht="18" customHeight="1" thickTop="1" x14ac:dyDescent="0.15">
      <c r="B27" s="364" t="s">
        <v>0</v>
      </c>
      <c r="C27" s="198"/>
      <c r="D27" s="199"/>
      <c r="E27" s="199"/>
      <c r="F27" s="200"/>
      <c r="G27" s="198"/>
      <c r="H27" s="199"/>
      <c r="I27" s="199"/>
      <c r="J27" s="200"/>
      <c r="K27" s="198"/>
      <c r="L27" s="199"/>
      <c r="M27" s="199"/>
      <c r="N27" s="248"/>
    </row>
    <row r="28" spans="2:14" ht="18" customHeight="1" x14ac:dyDescent="0.15">
      <c r="B28" s="365"/>
      <c r="C28" s="247"/>
      <c r="D28" s="14"/>
      <c r="E28" s="14"/>
      <c r="F28" s="202"/>
      <c r="G28" s="247"/>
      <c r="H28" s="14"/>
      <c r="I28" s="14"/>
      <c r="J28" s="202"/>
      <c r="K28" s="247"/>
      <c r="L28" s="14"/>
      <c r="M28" s="14"/>
      <c r="N28" s="204"/>
    </row>
    <row r="29" spans="2:14" ht="18" customHeight="1" x14ac:dyDescent="0.15">
      <c r="B29" s="365"/>
      <c r="C29" s="203"/>
      <c r="D29" s="202"/>
      <c r="E29" s="202"/>
      <c r="F29" s="202"/>
      <c r="G29" s="203"/>
      <c r="H29" s="202"/>
      <c r="I29" s="202"/>
      <c r="J29" s="202"/>
      <c r="K29" s="203"/>
      <c r="L29" s="202"/>
      <c r="M29" s="202"/>
      <c r="N29" s="204"/>
    </row>
    <row r="30" spans="2:14" ht="18" customHeight="1" x14ac:dyDescent="0.15">
      <c r="B30" s="366"/>
      <c r="C30" s="34"/>
      <c r="D30" s="35"/>
      <c r="E30" s="35"/>
      <c r="F30" s="68"/>
      <c r="G30" s="34"/>
      <c r="H30" s="35"/>
      <c r="I30" s="35"/>
      <c r="J30" s="68"/>
      <c r="K30" s="34"/>
      <c r="L30" s="35"/>
      <c r="M30" s="35"/>
      <c r="N30" s="249"/>
    </row>
    <row r="31" spans="2:14" ht="18" customHeight="1" x14ac:dyDescent="0.15">
      <c r="B31" s="153" t="s">
        <v>7</v>
      </c>
      <c r="C31" s="367" t="s">
        <v>150</v>
      </c>
      <c r="D31" s="368"/>
      <c r="E31" s="69" t="s">
        <v>8</v>
      </c>
      <c r="F31" s="25"/>
      <c r="G31" s="367" t="s">
        <v>150</v>
      </c>
      <c r="H31" s="368"/>
      <c r="I31" s="69" t="s">
        <v>8</v>
      </c>
      <c r="J31" s="25"/>
      <c r="K31" s="367" t="s">
        <v>150</v>
      </c>
      <c r="L31" s="368"/>
      <c r="M31" s="69" t="s">
        <v>8</v>
      </c>
      <c r="N31" s="197"/>
    </row>
    <row r="32" spans="2:14" ht="18" customHeight="1" x14ac:dyDescent="0.15">
      <c r="B32" s="152" t="s">
        <v>1</v>
      </c>
      <c r="C32" s="352" t="s">
        <v>40</v>
      </c>
      <c r="D32" s="353"/>
      <c r="E32" s="195"/>
      <c r="F32" s="20"/>
      <c r="G32" s="352" t="s">
        <v>40</v>
      </c>
      <c r="H32" s="353"/>
      <c r="I32" s="195"/>
      <c r="J32" s="20"/>
      <c r="K32" s="352" t="s">
        <v>40</v>
      </c>
      <c r="L32" s="353"/>
      <c r="M32" s="195"/>
      <c r="N32" s="120"/>
    </row>
    <row r="33" spans="2:14" ht="18" customHeight="1" x14ac:dyDescent="0.15">
      <c r="B33" s="152" t="s">
        <v>2</v>
      </c>
      <c r="C33" s="194"/>
      <c r="D33" s="241" t="s">
        <v>183</v>
      </c>
      <c r="E33" s="195"/>
      <c r="F33" s="20"/>
      <c r="G33" s="194"/>
      <c r="H33" s="241" t="s">
        <v>183</v>
      </c>
      <c r="I33" s="195"/>
      <c r="J33" s="20"/>
      <c r="K33" s="194"/>
      <c r="L33" s="241" t="s">
        <v>183</v>
      </c>
      <c r="M33" s="195"/>
      <c r="N33" s="120"/>
    </row>
    <row r="34" spans="2:14" ht="18" customHeight="1" x14ac:dyDescent="0.15">
      <c r="B34" s="152" t="s">
        <v>3</v>
      </c>
      <c r="C34" s="194"/>
      <c r="D34" s="241" t="s">
        <v>183</v>
      </c>
      <c r="E34" s="196"/>
      <c r="F34" s="19"/>
      <c r="G34" s="194"/>
      <c r="H34" s="241" t="s">
        <v>183</v>
      </c>
      <c r="I34" s="196"/>
      <c r="J34" s="19"/>
      <c r="K34" s="194"/>
      <c r="L34" s="241" t="s">
        <v>183</v>
      </c>
      <c r="M34" s="196"/>
      <c r="N34" s="128"/>
    </row>
    <row r="35" spans="2:14" ht="18" customHeight="1" x14ac:dyDescent="0.15">
      <c r="B35" s="152" t="s">
        <v>29</v>
      </c>
      <c r="C35" s="380" t="s">
        <v>227</v>
      </c>
      <c r="D35" s="381"/>
      <c r="E35" s="381"/>
      <c r="F35" s="381"/>
      <c r="G35" s="380" t="s">
        <v>227</v>
      </c>
      <c r="H35" s="381"/>
      <c r="I35" s="381"/>
      <c r="J35" s="381"/>
      <c r="K35" s="380" t="s">
        <v>227</v>
      </c>
      <c r="L35" s="381"/>
      <c r="M35" s="381"/>
      <c r="N35" s="384"/>
    </row>
    <row r="36" spans="2:14" ht="18" customHeight="1" x14ac:dyDescent="0.15">
      <c r="B36" s="153" t="s">
        <v>28</v>
      </c>
      <c r="C36" s="205"/>
      <c r="D36" s="231" t="s">
        <v>34</v>
      </c>
      <c r="E36" s="71"/>
      <c r="F36" s="41"/>
      <c r="G36" s="205"/>
      <c r="H36" s="231" t="s">
        <v>34</v>
      </c>
      <c r="I36" s="71"/>
      <c r="J36" s="41"/>
      <c r="K36" s="205"/>
      <c r="L36" s="231" t="s">
        <v>34</v>
      </c>
      <c r="M36" s="71"/>
      <c r="N36" s="110"/>
    </row>
    <row r="37" spans="2:14" ht="18" customHeight="1" x14ac:dyDescent="0.15">
      <c r="B37" s="153" t="s">
        <v>33</v>
      </c>
      <c r="C37" s="72" t="s">
        <v>226</v>
      </c>
      <c r="D37" s="20"/>
      <c r="E37" s="14"/>
      <c r="F37" s="14"/>
      <c r="G37" s="72" t="s">
        <v>226</v>
      </c>
      <c r="H37" s="20"/>
      <c r="I37" s="14"/>
      <c r="J37" s="14"/>
      <c r="K37" s="72" t="s">
        <v>226</v>
      </c>
      <c r="L37" s="20"/>
      <c r="M37" s="14"/>
      <c r="N37" s="90"/>
    </row>
    <row r="38" spans="2:14" ht="18" customHeight="1" x14ac:dyDescent="0.15">
      <c r="B38" s="361" t="s">
        <v>4</v>
      </c>
      <c r="C38" s="38" t="s">
        <v>250</v>
      </c>
      <c r="D38" s="39"/>
      <c r="E38" s="39"/>
      <c r="F38" s="39"/>
      <c r="G38" s="38" t="s">
        <v>250</v>
      </c>
      <c r="H38" s="39"/>
      <c r="I38" s="39"/>
      <c r="J38" s="39"/>
      <c r="K38" s="38" t="s">
        <v>250</v>
      </c>
      <c r="L38" s="39"/>
      <c r="M38" s="39"/>
      <c r="N38" s="121"/>
    </row>
    <row r="39" spans="2:14" ht="18" customHeight="1" x14ac:dyDescent="0.15">
      <c r="B39" s="362"/>
      <c r="C39" s="42" t="s">
        <v>251</v>
      </c>
      <c r="D39" s="233"/>
      <c r="E39" s="20"/>
      <c r="F39" s="20"/>
      <c r="G39" s="42" t="s">
        <v>251</v>
      </c>
      <c r="H39" s="233"/>
      <c r="I39" s="20"/>
      <c r="J39" s="20"/>
      <c r="K39" s="42" t="s">
        <v>251</v>
      </c>
      <c r="L39" s="233"/>
      <c r="M39" s="20"/>
      <c r="N39" s="120"/>
    </row>
    <row r="40" spans="2:14" ht="18" customHeight="1" x14ac:dyDescent="0.15">
      <c r="B40" s="362"/>
      <c r="C40" s="172" t="s">
        <v>252</v>
      </c>
      <c r="D40" s="233"/>
      <c r="E40" s="233"/>
      <c r="F40" s="233"/>
      <c r="G40" s="172" t="s">
        <v>252</v>
      </c>
      <c r="H40" s="233"/>
      <c r="I40" s="233"/>
      <c r="J40" s="233"/>
      <c r="K40" s="172" t="s">
        <v>252</v>
      </c>
      <c r="L40" s="233"/>
      <c r="M40" s="233"/>
      <c r="N40" s="234"/>
    </row>
    <row r="41" spans="2:14" ht="18" customHeight="1" x14ac:dyDescent="0.15">
      <c r="B41" s="362"/>
      <c r="C41" s="42" t="s">
        <v>253</v>
      </c>
      <c r="D41" s="20"/>
      <c r="E41" s="20"/>
      <c r="F41" s="20"/>
      <c r="G41" s="42" t="s">
        <v>253</v>
      </c>
      <c r="H41" s="20"/>
      <c r="I41" s="20"/>
      <c r="J41" s="20"/>
      <c r="K41" s="42" t="s">
        <v>253</v>
      </c>
      <c r="L41" s="20"/>
      <c r="M41" s="20"/>
      <c r="N41" s="120"/>
    </row>
    <row r="42" spans="2:14" ht="18" customHeight="1" x14ac:dyDescent="0.15">
      <c r="B42" s="362"/>
      <c r="C42" s="42" t="s">
        <v>254</v>
      </c>
      <c r="D42" s="20"/>
      <c r="E42" s="20"/>
      <c r="F42" s="20"/>
      <c r="G42" s="42" t="s">
        <v>254</v>
      </c>
      <c r="H42" s="20"/>
      <c r="I42" s="20"/>
      <c r="J42" s="20"/>
      <c r="K42" s="42" t="s">
        <v>254</v>
      </c>
      <c r="L42" s="20"/>
      <c r="M42" s="20"/>
      <c r="N42" s="120"/>
    </row>
    <row r="43" spans="2:14" ht="18" customHeight="1" thickBot="1" x14ac:dyDescent="0.2">
      <c r="B43" s="363"/>
      <c r="C43" s="126"/>
      <c r="D43" s="122"/>
      <c r="E43" s="122"/>
      <c r="F43" s="122"/>
      <c r="G43" s="126"/>
      <c r="H43" s="122"/>
      <c r="I43" s="122"/>
      <c r="J43" s="122"/>
      <c r="K43" s="126"/>
      <c r="L43" s="122"/>
      <c r="M43" s="122"/>
      <c r="N43" s="207"/>
    </row>
    <row r="44" spans="2:14" ht="18" customHeight="1" thickTop="1" x14ac:dyDescent="0.15">
      <c r="B44" s="359" t="s">
        <v>6</v>
      </c>
      <c r="C44" s="42"/>
      <c r="D44" s="20"/>
      <c r="E44" s="20"/>
      <c r="F44" s="20"/>
      <c r="G44" s="42"/>
      <c r="H44" s="20"/>
      <c r="I44" s="20"/>
      <c r="J44" s="20"/>
      <c r="K44" s="42"/>
      <c r="L44" s="20"/>
      <c r="M44" s="20"/>
      <c r="N44" s="250"/>
    </row>
    <row r="45" spans="2:14" ht="18" customHeight="1" x14ac:dyDescent="0.15">
      <c r="B45" s="360"/>
      <c r="C45" s="42"/>
      <c r="D45" s="20"/>
      <c r="E45" s="20"/>
      <c r="F45" s="20"/>
      <c r="G45" s="42"/>
      <c r="H45" s="20"/>
      <c r="I45" s="20"/>
      <c r="J45" s="20"/>
      <c r="K45" s="42"/>
      <c r="L45" s="20"/>
      <c r="M45" s="20"/>
      <c r="N45" s="208"/>
    </row>
    <row r="46" spans="2:14" ht="18" customHeight="1" x14ac:dyDescent="0.15">
      <c r="B46" s="360"/>
      <c r="C46" s="42"/>
      <c r="D46" s="20"/>
      <c r="E46" s="20"/>
      <c r="F46" s="20"/>
      <c r="G46" s="42"/>
      <c r="H46" s="20"/>
      <c r="I46" s="20"/>
      <c r="J46" s="20"/>
      <c r="K46" s="42"/>
      <c r="L46" s="20"/>
      <c r="M46" s="20"/>
      <c r="N46" s="208"/>
    </row>
    <row r="47" spans="2:14" ht="20.100000000000001" customHeight="1" x14ac:dyDescent="0.15">
      <c r="B47" s="154" t="s">
        <v>153</v>
      </c>
      <c r="C47" s="382" t="s">
        <v>210</v>
      </c>
      <c r="D47" s="383"/>
      <c r="E47" s="246" t="s">
        <v>225</v>
      </c>
      <c r="F47" s="245" t="s">
        <v>224</v>
      </c>
      <c r="G47" s="382" t="s">
        <v>210</v>
      </c>
      <c r="H47" s="383"/>
      <c r="I47" s="246" t="s">
        <v>225</v>
      </c>
      <c r="J47" s="245" t="s">
        <v>224</v>
      </c>
      <c r="K47" s="382" t="s">
        <v>210</v>
      </c>
      <c r="L47" s="383"/>
      <c r="M47" s="246" t="s">
        <v>225</v>
      </c>
      <c r="N47" s="251" t="s">
        <v>224</v>
      </c>
    </row>
    <row r="48" spans="2:14" ht="9.9499999999999993" customHeight="1" x14ac:dyDescent="0.15">
      <c r="B48" s="20"/>
      <c r="H48" s="79"/>
      <c r="I48" s="89"/>
      <c r="J48" s="79"/>
      <c r="K48" s="79"/>
      <c r="L48" s="79"/>
      <c r="M48" s="79"/>
      <c r="N48" s="79"/>
    </row>
    <row r="49" spans="2:15" ht="14.1" customHeight="1" x14ac:dyDescent="0.15">
      <c r="B49" s="163" t="s">
        <v>243</v>
      </c>
      <c r="C49" s="123"/>
      <c r="D49" s="123"/>
      <c r="E49" s="123"/>
      <c r="F49" s="123"/>
      <c r="G49" s="123"/>
      <c r="H49" s="79"/>
      <c r="I49" s="252"/>
      <c r="J49" s="79"/>
      <c r="K49" s="79"/>
      <c r="L49" s="79"/>
      <c r="M49" s="79"/>
      <c r="N49" s="79"/>
    </row>
    <row r="50" spans="2:15" ht="14.1" customHeight="1" x14ac:dyDescent="0.15">
      <c r="B50" s="163" t="s">
        <v>232</v>
      </c>
      <c r="C50" s="162"/>
      <c r="D50" s="162"/>
      <c r="E50" s="162"/>
      <c r="F50" s="162"/>
      <c r="G50" s="162"/>
      <c r="H50" s="162"/>
      <c r="I50" s="162"/>
      <c r="J50" s="162"/>
      <c r="K50" s="162"/>
      <c r="L50" s="162"/>
      <c r="M50" s="162"/>
      <c r="N50" s="162"/>
    </row>
    <row r="51" spans="2:15" ht="14.1" customHeight="1" x14ac:dyDescent="0.15">
      <c r="B51" s="163" t="s">
        <v>228</v>
      </c>
      <c r="C51" s="160"/>
      <c r="D51" s="160"/>
      <c r="E51" s="160"/>
      <c r="F51" s="160"/>
      <c r="G51" s="160"/>
      <c r="H51" s="160"/>
      <c r="I51" s="160"/>
      <c r="J51" s="160"/>
      <c r="K51" s="160"/>
      <c r="L51" s="160"/>
      <c r="M51" s="160"/>
      <c r="N51" s="160"/>
      <c r="O51" s="160"/>
    </row>
    <row r="52" spans="2:15" ht="14.1" customHeight="1" x14ac:dyDescent="0.15">
      <c r="B52" s="20" t="s">
        <v>229</v>
      </c>
      <c r="H52" s="79"/>
      <c r="I52" s="89"/>
      <c r="J52" s="79"/>
      <c r="K52" s="79"/>
      <c r="L52" s="79"/>
      <c r="M52" s="79"/>
      <c r="N52" s="79"/>
    </row>
    <row r="53" spans="2:15" ht="14.1" customHeight="1" x14ac:dyDescent="0.15">
      <c r="B53" s="20" t="s">
        <v>230</v>
      </c>
      <c r="H53" s="3"/>
      <c r="J53" s="5"/>
      <c r="K53" s="5"/>
      <c r="L53" s="5"/>
      <c r="M53" s="5"/>
    </row>
    <row r="54" spans="2:15" ht="27.95" customHeight="1" x14ac:dyDescent="0.2">
      <c r="B54" s="164" t="s">
        <v>162</v>
      </c>
    </row>
    <row r="55" spans="2:15" ht="18" customHeight="1" x14ac:dyDescent="0.15">
      <c r="B55" s="20"/>
    </row>
    <row r="56" spans="2:15" ht="16.5" customHeight="1" x14ac:dyDescent="0.15">
      <c r="B56" s="147"/>
    </row>
    <row r="57" spans="2:15" ht="11.1" customHeight="1" x14ac:dyDescent="0.15"/>
    <row r="58" spans="2:15" ht="11.1" customHeight="1" x14ac:dyDescent="0.15">
      <c r="B58" s="123"/>
    </row>
    <row r="59" spans="2:15" ht="11.1" customHeight="1" x14ac:dyDescent="0.15">
      <c r="B59" s="20"/>
      <c r="C59" s="4"/>
      <c r="O59" s="176"/>
    </row>
  </sheetData>
  <mergeCells count="27">
    <mergeCell ref="L9:M9"/>
    <mergeCell ref="C13:D13"/>
    <mergeCell ref="F1:J2"/>
    <mergeCell ref="F3:J3"/>
    <mergeCell ref="C6:E6"/>
    <mergeCell ref="J6:K6"/>
    <mergeCell ref="B7:B13"/>
    <mergeCell ref="B27:B30"/>
    <mergeCell ref="B16:B19"/>
    <mergeCell ref="B20:E20"/>
    <mergeCell ref="B22:C22"/>
    <mergeCell ref="B23:C23"/>
    <mergeCell ref="B24:C25"/>
    <mergeCell ref="B44:B46"/>
    <mergeCell ref="C35:F35"/>
    <mergeCell ref="C47:D47"/>
    <mergeCell ref="B38:B43"/>
    <mergeCell ref="C31:D31"/>
    <mergeCell ref="C32:D32"/>
    <mergeCell ref="G31:H31"/>
    <mergeCell ref="G32:H32"/>
    <mergeCell ref="G35:J35"/>
    <mergeCell ref="G47:H47"/>
    <mergeCell ref="K31:L31"/>
    <mergeCell ref="K32:L32"/>
    <mergeCell ref="K35:N35"/>
    <mergeCell ref="K47:L47"/>
  </mergeCells>
  <phoneticPr fontId="37"/>
  <printOptions horizontalCentered="1"/>
  <pageMargins left="0.62992125984251968" right="0.19685039370078741" top="0.11811023622047245" bottom="0.11811023622047245" header="0.19685039370078741" footer="0.19685039370078741"/>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O59"/>
  <sheetViews>
    <sheetView showGridLines="0" topLeftCell="A31" zoomScaleNormal="100" workbookViewId="0">
      <selection activeCell="D9" sqref="D9"/>
    </sheetView>
  </sheetViews>
  <sheetFormatPr defaultRowHeight="13.5" x14ac:dyDescent="0.15"/>
  <cols>
    <col min="1" max="1" width="3.5" customWidth="1"/>
    <col min="2" max="2" width="7.25" style="1" customWidth="1"/>
    <col min="3" max="14" width="7.25" customWidth="1"/>
    <col min="15" max="15" width="3.625" customWidth="1"/>
  </cols>
  <sheetData>
    <row r="1" spans="1:14" ht="13.5" customHeight="1" x14ac:dyDescent="0.15">
      <c r="C1" s="81"/>
      <c r="D1" s="81"/>
      <c r="E1" s="81"/>
      <c r="F1" s="339" t="s">
        <v>140</v>
      </c>
      <c r="G1" s="339"/>
      <c r="H1" s="339"/>
      <c r="I1" s="339"/>
      <c r="J1" s="339"/>
      <c r="K1" s="81"/>
      <c r="L1" s="81"/>
    </row>
    <row r="2" spans="1:14" ht="13.5" customHeight="1" x14ac:dyDescent="0.15">
      <c r="B2" s="81"/>
      <c r="C2" s="81"/>
      <c r="D2" s="81"/>
      <c r="E2" s="81"/>
      <c r="F2" s="339"/>
      <c r="G2" s="339"/>
      <c r="H2" s="339"/>
      <c r="I2" s="339"/>
      <c r="J2" s="339"/>
      <c r="K2" s="81"/>
      <c r="L2" s="81"/>
      <c r="M2" s="141" t="s">
        <v>148</v>
      </c>
      <c r="N2" s="141" t="s">
        <v>149</v>
      </c>
    </row>
    <row r="3" spans="1:14" ht="13.5" customHeight="1" x14ac:dyDescent="0.15">
      <c r="B3"/>
      <c r="F3" s="340" t="s">
        <v>152</v>
      </c>
      <c r="G3" s="340"/>
      <c r="H3" s="340"/>
      <c r="I3" s="340"/>
      <c r="J3" s="340"/>
      <c r="L3" s="6"/>
      <c r="M3" s="140"/>
      <c r="N3" s="140"/>
    </row>
    <row r="4" spans="1:14" ht="9.9499999999999993" customHeight="1" x14ac:dyDescent="0.15">
      <c r="B4" s="6"/>
      <c r="C4" s="6"/>
      <c r="D4" s="6"/>
      <c r="E4" s="6"/>
      <c r="F4" s="6"/>
      <c r="G4" s="6"/>
      <c r="H4" s="6"/>
      <c r="I4" s="6"/>
      <c r="J4" s="6"/>
      <c r="K4" s="6"/>
      <c r="L4" s="6"/>
      <c r="M4" s="140"/>
      <c r="N4" s="140"/>
    </row>
    <row r="5" spans="1:14" ht="14.1" customHeight="1" thickBot="1" x14ac:dyDescent="0.2">
      <c r="B5" s="161" t="s">
        <v>161</v>
      </c>
      <c r="C5" s="7"/>
      <c r="D5" s="7"/>
      <c r="E5" s="7"/>
      <c r="M5" s="139"/>
      <c r="N5" s="139"/>
    </row>
    <row r="6" spans="1:14" ht="21.95" customHeight="1" thickTop="1" thickBot="1" x14ac:dyDescent="0.2">
      <c r="B6" s="151" t="s">
        <v>5</v>
      </c>
      <c r="C6" s="348" t="s">
        <v>135</v>
      </c>
      <c r="D6" s="349"/>
      <c r="E6" s="350"/>
      <c r="F6" s="149" t="s">
        <v>157</v>
      </c>
      <c r="G6" s="238"/>
      <c r="H6" s="232" t="s">
        <v>155</v>
      </c>
      <c r="I6" s="238"/>
      <c r="J6" s="338" t="s">
        <v>156</v>
      </c>
      <c r="K6" s="338"/>
      <c r="L6" s="238"/>
      <c r="M6" s="238"/>
      <c r="N6" s="239"/>
    </row>
    <row r="7" spans="1:14" ht="15.95" customHeight="1" thickTop="1" x14ac:dyDescent="0.15">
      <c r="B7" s="341" t="s">
        <v>126</v>
      </c>
      <c r="C7" s="172" t="s">
        <v>136</v>
      </c>
      <c r="D7" s="233"/>
      <c r="E7" s="14"/>
      <c r="F7" s="14"/>
      <c r="G7" s="14"/>
      <c r="H7" s="14"/>
      <c r="I7" s="14"/>
      <c r="J7" s="14"/>
      <c r="K7" s="172" t="s">
        <v>130</v>
      </c>
      <c r="L7" s="14"/>
      <c r="M7" s="14"/>
      <c r="N7" s="90"/>
    </row>
    <row r="8" spans="1:14" ht="9.9499999999999993" customHeight="1" x14ac:dyDescent="0.15">
      <c r="B8" s="341"/>
      <c r="C8" s="74" t="s">
        <v>127</v>
      </c>
      <c r="D8" s="73"/>
      <c r="E8" s="14"/>
      <c r="F8" s="14"/>
      <c r="G8" s="14"/>
      <c r="H8" s="14"/>
      <c r="I8" s="14"/>
      <c r="J8" s="14"/>
      <c r="K8" s="74" t="s">
        <v>127</v>
      </c>
      <c r="L8" s="14"/>
      <c r="M8" s="14"/>
      <c r="N8" s="90"/>
    </row>
    <row r="9" spans="1:14" ht="26.1" customHeight="1" x14ac:dyDescent="0.15">
      <c r="B9" s="341"/>
      <c r="C9" s="10"/>
      <c r="D9" s="11"/>
      <c r="E9" s="12"/>
      <c r="F9" s="12"/>
      <c r="G9" s="12"/>
      <c r="H9" s="12"/>
      <c r="I9" s="12"/>
      <c r="J9" s="82"/>
      <c r="K9" s="10"/>
      <c r="L9" s="351"/>
      <c r="M9" s="351"/>
      <c r="N9" s="91" t="s">
        <v>9</v>
      </c>
    </row>
    <row r="10" spans="1:14" ht="15.95" customHeight="1" x14ac:dyDescent="0.15">
      <c r="B10" s="341"/>
      <c r="C10" s="75" t="s">
        <v>128</v>
      </c>
      <c r="D10" s="13"/>
      <c r="E10" s="13"/>
      <c r="F10" s="13"/>
      <c r="G10" s="13"/>
      <c r="H10" s="13"/>
      <c r="I10" s="13"/>
      <c r="J10" s="13"/>
      <c r="K10" s="85" t="s">
        <v>142</v>
      </c>
      <c r="L10" s="83" t="s">
        <v>146</v>
      </c>
      <c r="M10" s="83"/>
      <c r="N10" s="92"/>
    </row>
    <row r="11" spans="1:14" ht="15.95" customHeight="1" x14ac:dyDescent="0.15">
      <c r="B11" s="341"/>
      <c r="C11" s="9"/>
      <c r="D11" s="14"/>
      <c r="E11" s="14"/>
      <c r="F11" s="14"/>
      <c r="G11" s="14"/>
      <c r="H11" s="14"/>
      <c r="I11" s="14"/>
      <c r="J11" s="14"/>
      <c r="K11" s="44" t="s">
        <v>143</v>
      </c>
      <c r="L11" s="84" t="s">
        <v>145</v>
      </c>
      <c r="M11" s="84"/>
      <c r="N11" s="93"/>
    </row>
    <row r="12" spans="1:14" s="185" customFormat="1" ht="15.95" customHeight="1" x14ac:dyDescent="0.15">
      <c r="B12" s="341"/>
      <c r="C12" s="9"/>
      <c r="D12" s="186"/>
      <c r="E12" s="14"/>
      <c r="F12" s="14"/>
      <c r="G12" s="14"/>
      <c r="H12" s="14"/>
      <c r="I12" s="187"/>
      <c r="J12" s="187"/>
      <c r="K12" s="86" t="s">
        <v>144</v>
      </c>
      <c r="L12" s="87" t="s">
        <v>145</v>
      </c>
      <c r="M12" s="87"/>
      <c r="N12" s="188"/>
    </row>
    <row r="13" spans="1:14" ht="18" customHeight="1" thickBot="1" x14ac:dyDescent="0.2">
      <c r="B13" s="342"/>
      <c r="C13" s="357" t="s">
        <v>36</v>
      </c>
      <c r="D13" s="358"/>
      <c r="E13" s="94"/>
      <c r="F13" s="95"/>
      <c r="G13" s="95"/>
      <c r="H13" s="95"/>
      <c r="I13" s="96"/>
      <c r="J13" s="96"/>
      <c r="K13" s="96"/>
      <c r="L13" s="96"/>
      <c r="M13" s="96"/>
      <c r="N13" s="235" t="s">
        <v>125</v>
      </c>
    </row>
    <row r="14" spans="1:14" ht="11.1" customHeight="1" thickTop="1" x14ac:dyDescent="0.15">
      <c r="B14" s="15"/>
      <c r="C14" s="14"/>
      <c r="D14" s="14"/>
      <c r="E14" s="14"/>
      <c r="F14" s="16"/>
      <c r="G14" s="16"/>
      <c r="H14" s="16"/>
      <c r="I14" s="17"/>
      <c r="J14" s="17"/>
      <c r="K14" s="17"/>
      <c r="L14" s="17"/>
      <c r="M14" s="17"/>
      <c r="N14" s="17"/>
    </row>
    <row r="15" spans="1:14" ht="15.95" customHeight="1" thickBot="1" x14ac:dyDescent="0.2">
      <c r="A15" s="2"/>
      <c r="B15" s="18" t="s">
        <v>131</v>
      </c>
      <c r="C15" s="18"/>
      <c r="D15" s="18"/>
      <c r="E15" s="18"/>
      <c r="F15" s="18"/>
      <c r="G15" s="18"/>
      <c r="H15" s="18"/>
      <c r="I15" s="98"/>
      <c r="J15" s="14"/>
      <c r="K15" s="14"/>
      <c r="L15" s="14"/>
      <c r="M15" s="14"/>
      <c r="N15" s="14"/>
    </row>
    <row r="16" spans="1:14" ht="15.95" customHeight="1" thickTop="1" x14ac:dyDescent="0.15">
      <c r="B16" s="318" t="s">
        <v>133</v>
      </c>
      <c r="C16" s="99" t="s">
        <v>129</v>
      </c>
      <c r="D16" s="100"/>
      <c r="E16" s="100"/>
      <c r="F16" s="100"/>
      <c r="G16" s="189"/>
      <c r="H16" s="189"/>
      <c r="I16" s="100"/>
      <c r="J16" s="100"/>
      <c r="K16" s="100"/>
      <c r="L16" s="100"/>
      <c r="M16" s="100"/>
      <c r="N16" s="101"/>
    </row>
    <row r="17" spans="2:15" ht="20.100000000000001" customHeight="1" x14ac:dyDescent="0.15">
      <c r="B17" s="319"/>
      <c r="C17" s="53"/>
      <c r="D17" s="19"/>
      <c r="E17" s="19"/>
      <c r="F17" s="19"/>
      <c r="G17" s="233"/>
      <c r="H17" s="233"/>
      <c r="I17" s="19"/>
      <c r="J17" s="19"/>
      <c r="K17" s="19"/>
      <c r="L17" s="19"/>
      <c r="M17" s="19"/>
      <c r="N17" s="102"/>
    </row>
    <row r="18" spans="2:15" ht="15.95" customHeight="1" x14ac:dyDescent="0.15">
      <c r="B18" s="319"/>
      <c r="C18" s="172" t="s">
        <v>128</v>
      </c>
      <c r="D18" s="20"/>
      <c r="E18" s="20"/>
      <c r="F18" s="20"/>
      <c r="G18" s="190"/>
      <c r="H18" s="190"/>
      <c r="I18" s="20"/>
      <c r="J18" s="20"/>
      <c r="K18" s="20"/>
      <c r="L18" s="20"/>
      <c r="M18" s="20"/>
      <c r="N18" s="103"/>
    </row>
    <row r="19" spans="2:15" ht="20.100000000000001" customHeight="1" x14ac:dyDescent="0.15">
      <c r="B19" s="319"/>
      <c r="C19" s="172"/>
      <c r="D19" s="20"/>
      <c r="E19" s="20"/>
      <c r="F19" s="20"/>
      <c r="G19" s="191"/>
      <c r="H19" s="191"/>
      <c r="I19" s="27"/>
      <c r="J19" s="20"/>
      <c r="K19" s="20"/>
      <c r="L19" s="20"/>
      <c r="M19" s="20"/>
      <c r="N19" s="234"/>
    </row>
    <row r="20" spans="2:15" ht="24" customHeight="1" thickBot="1" x14ac:dyDescent="0.2">
      <c r="B20" s="315" t="s">
        <v>132</v>
      </c>
      <c r="C20" s="316"/>
      <c r="D20" s="316"/>
      <c r="E20" s="317"/>
      <c r="F20" s="105"/>
      <c r="G20" s="106"/>
      <c r="H20" s="106"/>
      <c r="I20" s="107"/>
      <c r="J20" s="108"/>
      <c r="K20" s="108"/>
      <c r="L20" s="108"/>
      <c r="M20" s="108"/>
      <c r="N20" s="109"/>
    </row>
    <row r="21" spans="2:15" ht="14.1" customHeight="1" thickTop="1" thickBot="1" x14ac:dyDescent="0.2">
      <c r="B21" s="21"/>
      <c r="C21" s="22"/>
      <c r="D21" s="20"/>
      <c r="E21" s="20"/>
      <c r="F21" s="20"/>
      <c r="G21" s="242"/>
      <c r="H21" s="242"/>
      <c r="I21" s="21"/>
      <c r="J21" s="20"/>
      <c r="K21" s="20"/>
      <c r="L21" s="20"/>
      <c r="M21" s="20"/>
      <c r="N21" s="233"/>
    </row>
    <row r="22" spans="2:15" ht="21.95" customHeight="1" thickTop="1" x14ac:dyDescent="0.15">
      <c r="B22" s="313" t="s">
        <v>134</v>
      </c>
      <c r="C22" s="314"/>
      <c r="D22" s="133"/>
      <c r="E22" s="134" t="s">
        <v>276</v>
      </c>
      <c r="F22" s="135"/>
      <c r="G22" s="135"/>
      <c r="H22" s="135"/>
      <c r="I22" s="136"/>
      <c r="J22" s="137"/>
      <c r="K22" s="138"/>
      <c r="L22" s="145"/>
      <c r="M22" s="25"/>
      <c r="N22" s="26"/>
    </row>
    <row r="23" spans="2:15" ht="21.95" customHeight="1" x14ac:dyDescent="0.15">
      <c r="B23" s="311" t="s">
        <v>159</v>
      </c>
      <c r="C23" s="312"/>
      <c r="D23" s="157" t="s">
        <v>139</v>
      </c>
      <c r="E23" s="158"/>
      <c r="F23" s="158"/>
      <c r="G23" s="158"/>
      <c r="H23" s="158"/>
      <c r="I23" s="158"/>
      <c r="J23" s="158"/>
      <c r="K23" s="159"/>
      <c r="L23" s="127" t="s">
        <v>279</v>
      </c>
      <c r="M23" s="20"/>
      <c r="N23" s="8"/>
    </row>
    <row r="24" spans="2:15" ht="21.95" customHeight="1" x14ac:dyDescent="0.15">
      <c r="B24" s="344" t="s">
        <v>160</v>
      </c>
      <c r="C24" s="345"/>
      <c r="D24" s="53" t="s">
        <v>137</v>
      </c>
      <c r="E24" s="19"/>
      <c r="F24" s="240"/>
      <c r="G24" s="240"/>
      <c r="H24" s="19"/>
      <c r="I24" s="19"/>
      <c r="J24" s="19"/>
      <c r="K24" s="128"/>
      <c r="L24" s="127" t="s">
        <v>138</v>
      </c>
      <c r="M24" s="20"/>
      <c r="N24" s="8"/>
    </row>
    <row r="25" spans="2:15" ht="21.95" customHeight="1" thickBot="1" x14ac:dyDescent="0.2">
      <c r="B25" s="346"/>
      <c r="C25" s="347"/>
      <c r="D25" s="236" t="s">
        <v>163</v>
      </c>
      <c r="E25" s="130"/>
      <c r="F25" s="237"/>
      <c r="G25" s="237"/>
      <c r="H25" s="130"/>
      <c r="I25" s="130"/>
      <c r="J25" s="130"/>
      <c r="K25" s="132"/>
      <c r="L25" s="146"/>
      <c r="M25" s="27"/>
      <c r="N25" s="28"/>
    </row>
    <row r="26" spans="2:15" ht="14.1" customHeight="1" thickTop="1" thickBot="1" x14ac:dyDescent="0.2">
      <c r="B26" s="21"/>
      <c r="C26" s="29"/>
      <c r="D26" s="14"/>
      <c r="E26" s="14"/>
      <c r="F26" s="30"/>
      <c r="G26" s="30"/>
      <c r="H26" s="14"/>
      <c r="I26" s="14"/>
      <c r="J26" s="14"/>
      <c r="K26" s="14"/>
      <c r="L26" s="20"/>
      <c r="M26" s="20"/>
      <c r="N26" s="14"/>
    </row>
    <row r="27" spans="2:15" ht="18" customHeight="1" thickTop="1" x14ac:dyDescent="0.15">
      <c r="B27" s="364" t="s">
        <v>0</v>
      </c>
      <c r="C27" s="198"/>
      <c r="D27" s="199"/>
      <c r="E27" s="199"/>
      <c r="F27" s="200"/>
      <c r="G27" s="198"/>
      <c r="H27" s="199"/>
      <c r="I27" s="199"/>
      <c r="J27" s="248"/>
      <c r="K27" s="390" t="s">
        <v>244</v>
      </c>
      <c r="L27" s="391"/>
      <c r="M27" s="391"/>
      <c r="N27" s="392"/>
    </row>
    <row r="28" spans="2:15" ht="18" customHeight="1" x14ac:dyDescent="0.15">
      <c r="B28" s="365"/>
      <c r="C28" s="247"/>
      <c r="D28" s="14"/>
      <c r="E28" s="14"/>
      <c r="F28" s="202"/>
      <c r="G28" s="247"/>
      <c r="H28" s="14"/>
      <c r="I28" s="14"/>
      <c r="J28" s="204"/>
      <c r="K28" s="254" t="s">
        <v>234</v>
      </c>
      <c r="L28" s="253" t="s">
        <v>235</v>
      </c>
      <c r="M28" s="14"/>
      <c r="N28" s="256"/>
    </row>
    <row r="29" spans="2:15" ht="18" customHeight="1" x14ac:dyDescent="0.15">
      <c r="B29" s="365"/>
      <c r="C29" s="203"/>
      <c r="D29" s="202"/>
      <c r="E29" s="202"/>
      <c r="F29" s="202"/>
      <c r="G29" s="203"/>
      <c r="H29" s="202"/>
      <c r="I29" s="202"/>
      <c r="J29" s="204"/>
      <c r="K29" s="399" t="s">
        <v>236</v>
      </c>
      <c r="L29" s="400"/>
      <c r="M29" s="400"/>
      <c r="N29" s="401"/>
      <c r="O29" s="385" t="s">
        <v>233</v>
      </c>
    </row>
    <row r="30" spans="2:15" ht="18" customHeight="1" x14ac:dyDescent="0.15">
      <c r="B30" s="366"/>
      <c r="C30" s="34"/>
      <c r="D30" s="35"/>
      <c r="E30" s="35"/>
      <c r="F30" s="68"/>
      <c r="G30" s="34"/>
      <c r="H30" s="35"/>
      <c r="I30" s="35"/>
      <c r="J30" s="249"/>
      <c r="K30" s="259"/>
      <c r="L30" s="260"/>
      <c r="M30" s="260"/>
      <c r="N30" s="261"/>
      <c r="O30" s="385"/>
    </row>
    <row r="31" spans="2:15" ht="18" customHeight="1" x14ac:dyDescent="0.15">
      <c r="B31" s="153" t="s">
        <v>7</v>
      </c>
      <c r="C31" s="367" t="s">
        <v>150</v>
      </c>
      <c r="D31" s="368"/>
      <c r="E31" s="69" t="s">
        <v>8</v>
      </c>
      <c r="F31" s="25"/>
      <c r="G31" s="367" t="s">
        <v>150</v>
      </c>
      <c r="H31" s="368"/>
      <c r="I31" s="69" t="s">
        <v>8</v>
      </c>
      <c r="J31" s="197"/>
      <c r="K31" s="395">
        <v>43405</v>
      </c>
      <c r="L31" s="396"/>
      <c r="M31" s="273" t="s">
        <v>8</v>
      </c>
      <c r="N31" s="257"/>
      <c r="O31" s="385"/>
    </row>
    <row r="32" spans="2:15" ht="18" customHeight="1" x14ac:dyDescent="0.15">
      <c r="B32" s="152" t="s">
        <v>1</v>
      </c>
      <c r="C32" s="352" t="s">
        <v>40</v>
      </c>
      <c r="D32" s="353"/>
      <c r="E32" s="195"/>
      <c r="F32" s="20"/>
      <c r="G32" s="352" t="s">
        <v>40</v>
      </c>
      <c r="H32" s="353"/>
      <c r="I32" s="195"/>
      <c r="J32" s="120"/>
      <c r="K32" s="397">
        <v>0.375</v>
      </c>
      <c r="L32" s="398"/>
      <c r="M32" s="388" t="s">
        <v>239</v>
      </c>
      <c r="N32" s="389"/>
      <c r="O32" s="385"/>
    </row>
    <row r="33" spans="2:15" ht="18" customHeight="1" x14ac:dyDescent="0.15">
      <c r="B33" s="152" t="s">
        <v>2</v>
      </c>
      <c r="C33" s="194"/>
      <c r="D33" s="241" t="s">
        <v>183</v>
      </c>
      <c r="E33" s="195"/>
      <c r="F33" s="20"/>
      <c r="G33" s="194"/>
      <c r="H33" s="241" t="s">
        <v>183</v>
      </c>
      <c r="I33" s="195"/>
      <c r="J33" s="120"/>
      <c r="K33" s="386" t="s">
        <v>237</v>
      </c>
      <c r="L33" s="387"/>
      <c r="M33" s="388"/>
      <c r="N33" s="389"/>
      <c r="O33" s="385"/>
    </row>
    <row r="34" spans="2:15" ht="18" customHeight="1" x14ac:dyDescent="0.15">
      <c r="B34" s="152" t="s">
        <v>3</v>
      </c>
      <c r="C34" s="194"/>
      <c r="D34" s="241" t="s">
        <v>183</v>
      </c>
      <c r="E34" s="196"/>
      <c r="F34" s="19"/>
      <c r="G34" s="194"/>
      <c r="H34" s="241" t="s">
        <v>183</v>
      </c>
      <c r="I34" s="196"/>
      <c r="J34" s="128"/>
      <c r="K34" s="386" t="s">
        <v>238</v>
      </c>
      <c r="L34" s="387"/>
      <c r="M34" s="388"/>
      <c r="N34" s="389"/>
      <c r="O34" s="385"/>
    </row>
    <row r="35" spans="2:15" ht="18" customHeight="1" x14ac:dyDescent="0.15">
      <c r="B35" s="152" t="s">
        <v>29</v>
      </c>
      <c r="C35" s="380" t="s">
        <v>227</v>
      </c>
      <c r="D35" s="381"/>
      <c r="E35" s="381"/>
      <c r="F35" s="381"/>
      <c r="G35" s="380" t="s">
        <v>227</v>
      </c>
      <c r="H35" s="381"/>
      <c r="I35" s="381"/>
      <c r="J35" s="384"/>
      <c r="K35" s="402" t="s">
        <v>240</v>
      </c>
      <c r="L35" s="403"/>
      <c r="M35" s="403"/>
      <c r="N35" s="404"/>
      <c r="O35" s="385"/>
    </row>
    <row r="36" spans="2:15" ht="18" customHeight="1" x14ac:dyDescent="0.15">
      <c r="B36" s="153" t="s">
        <v>28</v>
      </c>
      <c r="C36" s="205"/>
      <c r="D36" s="231" t="s">
        <v>34</v>
      </c>
      <c r="E36" s="71"/>
      <c r="F36" s="41"/>
      <c r="G36" s="205"/>
      <c r="H36" s="231" t="s">
        <v>34</v>
      </c>
      <c r="I36" s="71"/>
      <c r="J36" s="110"/>
      <c r="K36" s="267">
        <v>10</v>
      </c>
      <c r="L36" s="268" t="s">
        <v>34</v>
      </c>
      <c r="M36" s="269"/>
      <c r="N36" s="274"/>
      <c r="O36" s="385"/>
    </row>
    <row r="37" spans="2:15" ht="18" customHeight="1" x14ac:dyDescent="0.15">
      <c r="B37" s="153" t="s">
        <v>33</v>
      </c>
      <c r="C37" s="72" t="s">
        <v>226</v>
      </c>
      <c r="D37" s="20"/>
      <c r="E37" s="14"/>
      <c r="F37" s="14"/>
      <c r="G37" s="72" t="s">
        <v>226</v>
      </c>
      <c r="H37" s="20"/>
      <c r="I37" s="14"/>
      <c r="J37" s="90"/>
      <c r="K37" s="270" t="s">
        <v>241</v>
      </c>
      <c r="L37" s="271"/>
      <c r="M37" s="272"/>
      <c r="N37" s="275"/>
      <c r="O37" s="385"/>
    </row>
    <row r="38" spans="2:15" ht="18" customHeight="1" x14ac:dyDescent="0.15">
      <c r="B38" s="361" t="s">
        <v>4</v>
      </c>
      <c r="C38" s="38" t="s">
        <v>250</v>
      </c>
      <c r="D38" s="39"/>
      <c r="E38" s="39"/>
      <c r="F38" s="39"/>
      <c r="G38" s="38" t="s">
        <v>250</v>
      </c>
      <c r="H38" s="39"/>
      <c r="I38" s="39"/>
      <c r="J38" s="121"/>
      <c r="K38" s="127" t="s">
        <v>255</v>
      </c>
      <c r="L38" s="20"/>
      <c r="M38" s="20"/>
      <c r="N38" s="257"/>
      <c r="O38" s="385"/>
    </row>
    <row r="39" spans="2:15" ht="18" customHeight="1" x14ac:dyDescent="0.15">
      <c r="B39" s="362"/>
      <c r="C39" s="42" t="s">
        <v>251</v>
      </c>
      <c r="D39" s="233"/>
      <c r="E39" s="20"/>
      <c r="F39" s="20"/>
      <c r="G39" s="42" t="s">
        <v>251</v>
      </c>
      <c r="H39" s="233"/>
      <c r="I39" s="20"/>
      <c r="J39" s="120"/>
      <c r="K39" s="127" t="s">
        <v>256</v>
      </c>
      <c r="L39" s="233"/>
      <c r="M39" s="20"/>
      <c r="N39" s="257"/>
      <c r="O39" s="385"/>
    </row>
    <row r="40" spans="2:15" ht="18" customHeight="1" x14ac:dyDescent="0.15">
      <c r="B40" s="362"/>
      <c r="C40" s="172" t="s">
        <v>252</v>
      </c>
      <c r="D40" s="233"/>
      <c r="E40" s="233"/>
      <c r="F40" s="233"/>
      <c r="G40" s="172" t="s">
        <v>252</v>
      </c>
      <c r="H40" s="233"/>
      <c r="I40" s="233"/>
      <c r="J40" s="234"/>
      <c r="K40" s="255" t="s">
        <v>257</v>
      </c>
      <c r="L40" s="233"/>
      <c r="M40" s="233"/>
      <c r="N40" s="258"/>
      <c r="O40" s="385"/>
    </row>
    <row r="41" spans="2:15" ht="18" customHeight="1" x14ac:dyDescent="0.15">
      <c r="B41" s="362"/>
      <c r="C41" s="42" t="s">
        <v>253</v>
      </c>
      <c r="D41" s="20"/>
      <c r="E41" s="20"/>
      <c r="F41" s="20"/>
      <c r="G41" s="42" t="s">
        <v>253</v>
      </c>
      <c r="H41" s="20"/>
      <c r="I41" s="20"/>
      <c r="J41" s="120"/>
      <c r="K41" s="127" t="s">
        <v>253</v>
      </c>
      <c r="L41" s="20"/>
      <c r="M41" s="20"/>
      <c r="N41" s="257"/>
      <c r="O41" s="385"/>
    </row>
    <row r="42" spans="2:15" ht="18" customHeight="1" x14ac:dyDescent="0.15">
      <c r="B42" s="362"/>
      <c r="C42" s="42" t="s">
        <v>254</v>
      </c>
      <c r="D42" s="20"/>
      <c r="E42" s="20"/>
      <c r="F42" s="20"/>
      <c r="G42" s="42" t="s">
        <v>254</v>
      </c>
      <c r="H42" s="20"/>
      <c r="I42" s="20"/>
      <c r="J42" s="120"/>
      <c r="K42" s="127" t="s">
        <v>258</v>
      </c>
      <c r="L42" s="276" t="s">
        <v>242</v>
      </c>
      <c r="M42" s="20"/>
      <c r="N42" s="257"/>
      <c r="O42" s="385"/>
    </row>
    <row r="43" spans="2:15" ht="18" customHeight="1" thickBot="1" x14ac:dyDescent="0.2">
      <c r="B43" s="363"/>
      <c r="C43" s="126"/>
      <c r="D43" s="122"/>
      <c r="E43" s="122"/>
      <c r="F43" s="122"/>
      <c r="G43" s="126"/>
      <c r="H43" s="122"/>
      <c r="I43" s="122"/>
      <c r="J43" s="207"/>
      <c r="K43" s="262"/>
      <c r="L43" s="263"/>
      <c r="M43" s="263"/>
      <c r="N43" s="264"/>
      <c r="O43" s="385"/>
    </row>
    <row r="44" spans="2:15" ht="18" customHeight="1" thickTop="1" x14ac:dyDescent="0.15">
      <c r="B44" s="359" t="s">
        <v>6</v>
      </c>
      <c r="C44" s="42"/>
      <c r="D44" s="20"/>
      <c r="E44" s="20"/>
      <c r="F44" s="20"/>
      <c r="G44" s="42"/>
      <c r="H44" s="20"/>
      <c r="I44" s="20"/>
      <c r="J44" s="20"/>
      <c r="K44" s="42"/>
      <c r="L44" s="20"/>
      <c r="M44" s="20"/>
      <c r="N44" s="257"/>
      <c r="O44" s="385"/>
    </row>
    <row r="45" spans="2:15" ht="18" customHeight="1" x14ac:dyDescent="0.15">
      <c r="B45" s="360"/>
      <c r="C45" s="42"/>
      <c r="D45" s="20"/>
      <c r="E45" s="20"/>
      <c r="F45" s="20"/>
      <c r="G45" s="42"/>
      <c r="H45" s="20"/>
      <c r="I45" s="20"/>
      <c r="J45" s="20"/>
      <c r="K45" s="42"/>
      <c r="L45" s="20"/>
      <c r="M45" s="20"/>
      <c r="N45" s="257"/>
      <c r="O45" s="385"/>
    </row>
    <row r="46" spans="2:15" ht="18" customHeight="1" x14ac:dyDescent="0.15">
      <c r="B46" s="360"/>
      <c r="C46" s="42"/>
      <c r="D46" s="20"/>
      <c r="E46" s="20"/>
      <c r="F46" s="20"/>
      <c r="G46" s="42"/>
      <c r="H46" s="20"/>
      <c r="I46" s="20"/>
      <c r="J46" s="20"/>
      <c r="K46" s="42"/>
      <c r="L46" s="20"/>
      <c r="M46" s="20"/>
      <c r="N46" s="257"/>
      <c r="O46" s="385"/>
    </row>
    <row r="47" spans="2:15" ht="20.100000000000001" customHeight="1" x14ac:dyDescent="0.15">
      <c r="B47" s="154" t="s">
        <v>153</v>
      </c>
      <c r="C47" s="382" t="s">
        <v>210</v>
      </c>
      <c r="D47" s="383"/>
      <c r="E47" s="246" t="s">
        <v>225</v>
      </c>
      <c r="F47" s="245" t="s">
        <v>224</v>
      </c>
      <c r="G47" s="382" t="s">
        <v>210</v>
      </c>
      <c r="H47" s="383"/>
      <c r="I47" s="246" t="s">
        <v>225</v>
      </c>
      <c r="J47" s="245" t="s">
        <v>224</v>
      </c>
      <c r="K47" s="393" t="s">
        <v>210</v>
      </c>
      <c r="L47" s="394"/>
      <c r="M47" s="265" t="s">
        <v>225</v>
      </c>
      <c r="N47" s="266" t="s">
        <v>224</v>
      </c>
    </row>
    <row r="48" spans="2:15" ht="9.9499999999999993" customHeight="1" x14ac:dyDescent="0.15">
      <c r="B48" s="20"/>
      <c r="H48" s="79"/>
      <c r="I48" s="89"/>
      <c r="J48" s="79"/>
      <c r="K48" s="79"/>
      <c r="L48" s="79"/>
      <c r="M48" s="79"/>
      <c r="N48" s="79"/>
    </row>
    <row r="49" spans="2:15" ht="14.1" customHeight="1" x14ac:dyDescent="0.15">
      <c r="B49" s="163" t="s">
        <v>243</v>
      </c>
      <c r="C49" s="123"/>
      <c r="D49" s="123"/>
      <c r="E49" s="123"/>
      <c r="F49" s="123"/>
      <c r="G49" s="123"/>
      <c r="H49" s="79"/>
      <c r="I49" s="252"/>
      <c r="J49" s="79"/>
      <c r="K49" s="79"/>
      <c r="L49" s="79"/>
      <c r="M49" s="79"/>
      <c r="N49" s="79"/>
    </row>
    <row r="50" spans="2:15" ht="14.1" customHeight="1" x14ac:dyDescent="0.15">
      <c r="B50" s="163" t="s">
        <v>232</v>
      </c>
      <c r="C50" s="162"/>
      <c r="D50" s="162"/>
      <c r="E50" s="162"/>
      <c r="F50" s="162"/>
      <c r="G50" s="162"/>
      <c r="H50" s="162"/>
      <c r="I50" s="162"/>
      <c r="J50" s="162"/>
      <c r="K50" s="162"/>
      <c r="L50" s="162"/>
      <c r="M50" s="162"/>
      <c r="N50" s="162"/>
    </row>
    <row r="51" spans="2:15" ht="14.1" customHeight="1" x14ac:dyDescent="0.15">
      <c r="B51" s="163" t="s">
        <v>228</v>
      </c>
      <c r="C51" s="160"/>
      <c r="D51" s="160"/>
      <c r="E51" s="160"/>
      <c r="F51" s="160"/>
      <c r="G51" s="160"/>
      <c r="H51" s="160"/>
      <c r="I51" s="160"/>
      <c r="J51" s="160"/>
      <c r="K51" s="160"/>
      <c r="L51" s="160"/>
      <c r="M51" s="160"/>
      <c r="N51" s="160"/>
      <c r="O51" s="160"/>
    </row>
    <row r="52" spans="2:15" ht="14.1" customHeight="1" x14ac:dyDescent="0.15">
      <c r="B52" s="20" t="s">
        <v>229</v>
      </c>
      <c r="H52" s="79"/>
      <c r="I52" s="89"/>
      <c r="J52" s="79"/>
      <c r="K52" s="79"/>
      <c r="L52" s="79"/>
      <c r="M52" s="79"/>
      <c r="N52" s="79"/>
    </row>
    <row r="53" spans="2:15" ht="14.1" customHeight="1" x14ac:dyDescent="0.15">
      <c r="B53" s="20" t="s">
        <v>230</v>
      </c>
      <c r="H53" s="3"/>
      <c r="J53" s="5"/>
      <c r="K53" s="5"/>
      <c r="L53" s="5"/>
      <c r="M53" s="5"/>
    </row>
    <row r="54" spans="2:15" ht="27.95" customHeight="1" x14ac:dyDescent="0.2">
      <c r="B54" s="164" t="s">
        <v>162</v>
      </c>
    </row>
    <row r="55" spans="2:15" ht="18" customHeight="1" x14ac:dyDescent="0.15">
      <c r="B55" s="20"/>
    </row>
    <row r="56" spans="2:15" ht="16.5" customHeight="1" x14ac:dyDescent="0.15">
      <c r="B56" s="147"/>
    </row>
    <row r="57" spans="2:15" ht="11.1" customHeight="1" x14ac:dyDescent="0.15"/>
    <row r="58" spans="2:15" ht="11.1" customHeight="1" x14ac:dyDescent="0.15">
      <c r="B58" s="123"/>
    </row>
    <row r="59" spans="2:15" ht="11.1" customHeight="1" x14ac:dyDescent="0.15">
      <c r="B59" s="20"/>
      <c r="C59" s="4"/>
      <c r="O59" s="176"/>
    </row>
  </sheetData>
  <mergeCells count="33">
    <mergeCell ref="L9:M9"/>
    <mergeCell ref="C13:D13"/>
    <mergeCell ref="B24:C25"/>
    <mergeCell ref="F1:J2"/>
    <mergeCell ref="F3:J3"/>
    <mergeCell ref="C6:E6"/>
    <mergeCell ref="J6:K6"/>
    <mergeCell ref="B7:B13"/>
    <mergeCell ref="B16:B19"/>
    <mergeCell ref="B20:E20"/>
    <mergeCell ref="B22:C22"/>
    <mergeCell ref="B23:C23"/>
    <mergeCell ref="C47:D47"/>
    <mergeCell ref="G47:H47"/>
    <mergeCell ref="K47:L47"/>
    <mergeCell ref="B27:B30"/>
    <mergeCell ref="C31:D31"/>
    <mergeCell ref="G31:H31"/>
    <mergeCell ref="K31:L31"/>
    <mergeCell ref="C32:D32"/>
    <mergeCell ref="G32:H32"/>
    <mergeCell ref="K32:L32"/>
    <mergeCell ref="K29:N29"/>
    <mergeCell ref="C35:F35"/>
    <mergeCell ref="G35:J35"/>
    <mergeCell ref="K35:N35"/>
    <mergeCell ref="B38:B43"/>
    <mergeCell ref="B44:B46"/>
    <mergeCell ref="O29:O46"/>
    <mergeCell ref="K34:L34"/>
    <mergeCell ref="K33:L33"/>
    <mergeCell ref="M32:N34"/>
    <mergeCell ref="K27:N27"/>
  </mergeCells>
  <phoneticPr fontId="37"/>
  <printOptions horizontalCentered="1"/>
  <pageMargins left="0.62992125984251968" right="0.19685039370078741" top="0.11811023622047245" bottom="0.11811023622047245" header="0.19685039370078741" footer="0.19685039370078741"/>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2:F34"/>
  <sheetViews>
    <sheetView topLeftCell="A31" zoomScale="70" zoomScaleNormal="70" workbookViewId="0"/>
  </sheetViews>
  <sheetFormatPr defaultRowHeight="13.5" x14ac:dyDescent="0.15"/>
  <cols>
    <col min="2" max="3" width="37.625" customWidth="1"/>
    <col min="4" max="4" width="5.375" customWidth="1"/>
    <col min="5" max="6" width="37.625" customWidth="1"/>
  </cols>
  <sheetData>
    <row r="2" spans="1:6" ht="24.75" customHeight="1" x14ac:dyDescent="0.15">
      <c r="B2" s="405" t="s">
        <v>41</v>
      </c>
      <c r="C2" s="405"/>
      <c r="D2" s="405"/>
      <c r="E2" s="405"/>
      <c r="F2" s="405"/>
    </row>
    <row r="3" spans="1:6" ht="21.95" customHeight="1" x14ac:dyDescent="0.15">
      <c r="B3" s="288"/>
      <c r="C3" s="45"/>
      <c r="D3" s="58"/>
      <c r="E3" s="45"/>
      <c r="F3" s="59" t="s">
        <v>278</v>
      </c>
    </row>
    <row r="4" spans="1:6" ht="21.95" customHeight="1" x14ac:dyDescent="0.15">
      <c r="B4" s="55" t="s">
        <v>42</v>
      </c>
      <c r="C4" s="55" t="s">
        <v>43</v>
      </c>
      <c r="D4" s="46"/>
      <c r="E4" s="55" t="s">
        <v>42</v>
      </c>
      <c r="F4" s="55" t="s">
        <v>43</v>
      </c>
    </row>
    <row r="5" spans="1:6" ht="21.95" customHeight="1" x14ac:dyDescent="0.15">
      <c r="A5" s="56" t="s">
        <v>44</v>
      </c>
      <c r="B5" s="60" t="s">
        <v>45</v>
      </c>
      <c r="C5" s="61" t="s">
        <v>46</v>
      </c>
      <c r="D5" s="57"/>
      <c r="E5" s="60" t="s">
        <v>47</v>
      </c>
      <c r="F5" s="61" t="s">
        <v>48</v>
      </c>
    </row>
    <row r="6" spans="1:6" ht="21.95" customHeight="1" x14ac:dyDescent="0.15">
      <c r="A6" s="56" t="s">
        <v>44</v>
      </c>
      <c r="B6" s="64" t="s">
        <v>10</v>
      </c>
      <c r="C6" s="65" t="s">
        <v>12</v>
      </c>
      <c r="D6" s="57"/>
      <c r="E6" s="64" t="s">
        <v>49</v>
      </c>
      <c r="F6" s="65" t="s">
        <v>123</v>
      </c>
    </row>
    <row r="7" spans="1:6" ht="21.95" customHeight="1" x14ac:dyDescent="0.15">
      <c r="A7" s="52"/>
      <c r="B7" s="64" t="s">
        <v>51</v>
      </c>
      <c r="C7" s="65" t="s">
        <v>108</v>
      </c>
      <c r="D7" s="57"/>
      <c r="E7" s="64" t="s">
        <v>52</v>
      </c>
      <c r="F7" s="65" t="s">
        <v>53</v>
      </c>
    </row>
    <row r="8" spans="1:6" ht="21.95" customHeight="1" x14ac:dyDescent="0.15">
      <c r="A8" s="52"/>
      <c r="B8" s="64" t="s">
        <v>54</v>
      </c>
      <c r="C8" s="65" t="s">
        <v>109</v>
      </c>
      <c r="D8" s="57"/>
      <c r="E8" s="64" t="s">
        <v>55</v>
      </c>
      <c r="F8" s="65" t="s">
        <v>56</v>
      </c>
    </row>
    <row r="9" spans="1:6" ht="21.95" customHeight="1" x14ac:dyDescent="0.15">
      <c r="A9" s="52"/>
      <c r="B9" s="64" t="s">
        <v>57</v>
      </c>
      <c r="C9" s="65" t="s">
        <v>110</v>
      </c>
      <c r="D9" s="57"/>
      <c r="E9" s="64" t="s">
        <v>58</v>
      </c>
      <c r="F9" s="65" t="s">
        <v>59</v>
      </c>
    </row>
    <row r="10" spans="1:6" ht="21.95" customHeight="1" x14ac:dyDescent="0.15">
      <c r="A10" s="52"/>
      <c r="B10" s="64" t="s">
        <v>60</v>
      </c>
      <c r="C10" s="65" t="s">
        <v>61</v>
      </c>
      <c r="D10" s="57"/>
      <c r="E10" s="64" t="s">
        <v>62</v>
      </c>
      <c r="F10" s="65" t="s">
        <v>111</v>
      </c>
    </row>
    <row r="11" spans="1:6" ht="21.95" customHeight="1" x14ac:dyDescent="0.15">
      <c r="A11" s="52"/>
      <c r="B11" s="64" t="s">
        <v>63</v>
      </c>
      <c r="C11" s="65" t="s">
        <v>112</v>
      </c>
      <c r="D11" s="57"/>
      <c r="E11" s="64" t="s">
        <v>64</v>
      </c>
      <c r="F11" s="65" t="s">
        <v>113</v>
      </c>
    </row>
    <row r="12" spans="1:6" ht="21.95" customHeight="1" x14ac:dyDescent="0.15">
      <c r="A12" s="52"/>
      <c r="B12" s="64" t="s">
        <v>65</v>
      </c>
      <c r="C12" s="65" t="s">
        <v>277</v>
      </c>
      <c r="D12" s="57"/>
      <c r="E12" s="64" t="s">
        <v>66</v>
      </c>
      <c r="F12" s="65" t="s">
        <v>114</v>
      </c>
    </row>
    <row r="13" spans="1:6" ht="21.95" customHeight="1" x14ac:dyDescent="0.15">
      <c r="A13" s="56" t="s">
        <v>44</v>
      </c>
      <c r="B13" s="64" t="s">
        <v>37</v>
      </c>
      <c r="C13" s="65" t="s">
        <v>67</v>
      </c>
      <c r="D13" s="57"/>
      <c r="E13" s="64" t="s">
        <v>68</v>
      </c>
      <c r="F13" s="65" t="s">
        <v>115</v>
      </c>
    </row>
    <row r="14" spans="1:6" ht="21.95" customHeight="1" x14ac:dyDescent="0.15">
      <c r="A14" s="52"/>
      <c r="B14" s="64" t="s">
        <v>69</v>
      </c>
      <c r="C14" s="65" t="s">
        <v>116</v>
      </c>
      <c r="D14" s="57"/>
      <c r="E14" s="64" t="s">
        <v>70</v>
      </c>
      <c r="F14" s="65" t="s">
        <v>117</v>
      </c>
    </row>
    <row r="15" spans="1:6" ht="21.95" customHeight="1" x14ac:dyDescent="0.15">
      <c r="A15" s="56" t="s">
        <v>44</v>
      </c>
      <c r="B15" s="64" t="s">
        <v>71</v>
      </c>
      <c r="C15" s="65" t="s">
        <v>13</v>
      </c>
      <c r="D15" s="57"/>
      <c r="E15" s="64" t="s">
        <v>72</v>
      </c>
      <c r="F15" s="65" t="s">
        <v>118</v>
      </c>
    </row>
    <row r="16" spans="1:6" ht="21.95" customHeight="1" x14ac:dyDescent="0.15">
      <c r="A16" s="52"/>
      <c r="B16" s="64" t="s">
        <v>73</v>
      </c>
      <c r="C16" s="65" t="s">
        <v>119</v>
      </c>
      <c r="D16" s="66" t="s">
        <v>44</v>
      </c>
      <c r="E16" s="64" t="s">
        <v>74</v>
      </c>
      <c r="F16" s="65" t="s">
        <v>14</v>
      </c>
    </row>
    <row r="17" spans="1:6" ht="21.95" customHeight="1" x14ac:dyDescent="0.15">
      <c r="A17" s="52"/>
      <c r="B17" s="64" t="s">
        <v>75</v>
      </c>
      <c r="C17" s="65" t="s">
        <v>120</v>
      </c>
      <c r="D17" s="57"/>
      <c r="E17" s="64" t="s">
        <v>76</v>
      </c>
      <c r="F17" s="65" t="s">
        <v>77</v>
      </c>
    </row>
    <row r="18" spans="1:6" ht="21.95" customHeight="1" x14ac:dyDescent="0.15">
      <c r="A18" s="52"/>
      <c r="B18" s="64" t="s">
        <v>78</v>
      </c>
      <c r="C18" s="65" t="s">
        <v>79</v>
      </c>
      <c r="D18" s="57"/>
      <c r="E18" s="64" t="s">
        <v>80</v>
      </c>
      <c r="F18" s="65" t="s">
        <v>81</v>
      </c>
    </row>
    <row r="19" spans="1:6" ht="21.95" customHeight="1" x14ac:dyDescent="0.15">
      <c r="A19" s="52"/>
      <c r="B19" s="64" t="s">
        <v>82</v>
      </c>
      <c r="C19" s="65" t="s">
        <v>83</v>
      </c>
      <c r="D19" s="57"/>
      <c r="E19" s="64" t="s">
        <v>84</v>
      </c>
      <c r="F19" s="65" t="s">
        <v>50</v>
      </c>
    </row>
    <row r="20" spans="1:6" ht="21.95" customHeight="1" x14ac:dyDescent="0.15">
      <c r="A20" s="52"/>
      <c r="B20" s="64" t="s">
        <v>85</v>
      </c>
      <c r="C20" s="65" t="s">
        <v>67</v>
      </c>
      <c r="D20" s="57"/>
      <c r="E20" s="64" t="s">
        <v>86</v>
      </c>
      <c r="F20" s="65" t="s">
        <v>87</v>
      </c>
    </row>
    <row r="21" spans="1:6" ht="21.95" customHeight="1" x14ac:dyDescent="0.15">
      <c r="A21" s="52"/>
      <c r="B21" s="64" t="s">
        <v>88</v>
      </c>
      <c r="C21" s="65" t="s">
        <v>89</v>
      </c>
      <c r="D21" s="57"/>
      <c r="E21" s="64" t="s">
        <v>90</v>
      </c>
      <c r="F21" s="65" t="s">
        <v>87</v>
      </c>
    </row>
    <row r="22" spans="1:6" ht="21.95" customHeight="1" x14ac:dyDescent="0.15">
      <c r="A22" s="52"/>
      <c r="B22" s="64" t="s">
        <v>91</v>
      </c>
      <c r="C22" s="65" t="s">
        <v>92</v>
      </c>
      <c r="D22" s="57"/>
      <c r="E22" s="64" t="s">
        <v>93</v>
      </c>
      <c r="F22" s="65" t="s">
        <v>89</v>
      </c>
    </row>
    <row r="23" spans="1:6" ht="21.95" customHeight="1" x14ac:dyDescent="0.15">
      <c r="A23" s="52"/>
      <c r="B23" s="64" t="s">
        <v>94</v>
      </c>
      <c r="C23" s="65" t="s">
        <v>92</v>
      </c>
      <c r="D23" s="57"/>
      <c r="E23" s="64" t="s">
        <v>95</v>
      </c>
      <c r="F23" s="65" t="s">
        <v>121</v>
      </c>
    </row>
    <row r="24" spans="1:6" ht="21.95" customHeight="1" x14ac:dyDescent="0.15">
      <c r="A24" s="52"/>
      <c r="B24" s="64" t="s">
        <v>96</v>
      </c>
      <c r="C24" s="65" t="s">
        <v>92</v>
      </c>
      <c r="D24" s="66" t="s">
        <v>44</v>
      </c>
      <c r="E24" s="64" t="s">
        <v>97</v>
      </c>
      <c r="F24" s="65" t="s">
        <v>16</v>
      </c>
    </row>
    <row r="25" spans="1:6" ht="21.95" customHeight="1" x14ac:dyDescent="0.15">
      <c r="A25" s="52"/>
      <c r="B25" s="64" t="s">
        <v>98</v>
      </c>
      <c r="C25" s="65" t="s">
        <v>99</v>
      </c>
      <c r="D25" s="66" t="s">
        <v>44</v>
      </c>
      <c r="E25" s="64" t="s">
        <v>17</v>
      </c>
      <c r="F25" s="65" t="s">
        <v>100</v>
      </c>
    </row>
    <row r="26" spans="1:6" ht="21.95" customHeight="1" x14ac:dyDescent="0.15">
      <c r="A26" s="52"/>
      <c r="B26" s="64" t="s">
        <v>101</v>
      </c>
      <c r="C26" s="65" t="s">
        <v>89</v>
      </c>
      <c r="D26" s="66" t="s">
        <v>44</v>
      </c>
      <c r="E26" s="64" t="s">
        <v>19</v>
      </c>
      <c r="F26" s="65" t="s">
        <v>20</v>
      </c>
    </row>
    <row r="27" spans="1:6" ht="21.95" customHeight="1" x14ac:dyDescent="0.15">
      <c r="A27" s="52"/>
      <c r="B27" s="64" t="s">
        <v>102</v>
      </c>
      <c r="C27" s="65" t="s">
        <v>103</v>
      </c>
      <c r="D27" s="66" t="s">
        <v>44</v>
      </c>
      <c r="E27" s="64" t="s">
        <v>21</v>
      </c>
      <c r="F27" s="65" t="s">
        <v>20</v>
      </c>
    </row>
    <row r="28" spans="1:6" ht="21.95" customHeight="1" x14ac:dyDescent="0.15">
      <c r="A28" s="52"/>
      <c r="B28" s="64" t="s">
        <v>104</v>
      </c>
      <c r="C28" s="65" t="s">
        <v>123</v>
      </c>
      <c r="D28" s="66" t="s">
        <v>44</v>
      </c>
      <c r="E28" s="64" t="s">
        <v>22</v>
      </c>
      <c r="F28" s="65" t="s">
        <v>23</v>
      </c>
    </row>
    <row r="29" spans="1:6" ht="21.95" customHeight="1" x14ac:dyDescent="0.15">
      <c r="A29" s="52"/>
      <c r="B29" s="64" t="s">
        <v>105</v>
      </c>
      <c r="C29" s="65" t="s">
        <v>48</v>
      </c>
      <c r="D29" s="66" t="s">
        <v>44</v>
      </c>
      <c r="E29" s="64" t="s">
        <v>24</v>
      </c>
      <c r="F29" s="65" t="s">
        <v>25</v>
      </c>
    </row>
    <row r="30" spans="1:6" ht="21.95" customHeight="1" x14ac:dyDescent="0.15">
      <c r="A30" s="52"/>
      <c r="B30" s="62" t="s">
        <v>106</v>
      </c>
      <c r="C30" s="63" t="s">
        <v>92</v>
      </c>
      <c r="D30" s="57"/>
      <c r="E30" s="62" t="s">
        <v>107</v>
      </c>
      <c r="F30" s="63" t="s">
        <v>107</v>
      </c>
    </row>
    <row r="31" spans="1:6" ht="21.95" customHeight="1" x14ac:dyDescent="0.15">
      <c r="A31" s="52"/>
      <c r="B31" s="406" t="s">
        <v>124</v>
      </c>
      <c r="C31" s="406"/>
      <c r="D31" s="406"/>
      <c r="E31" s="406"/>
      <c r="F31" s="406"/>
    </row>
    <row r="32" spans="1:6" ht="21.95" customHeight="1" x14ac:dyDescent="0.15">
      <c r="A32" s="52"/>
      <c r="B32" s="407" t="s">
        <v>122</v>
      </c>
      <c r="C32" s="407"/>
      <c r="D32" s="407"/>
      <c r="E32" s="407"/>
      <c r="F32" s="407"/>
    </row>
    <row r="34" spans="2:2" ht="14.25" x14ac:dyDescent="0.15">
      <c r="B34" s="47"/>
    </row>
  </sheetData>
  <mergeCells count="3">
    <mergeCell ref="B2:F2"/>
    <mergeCell ref="B31:F31"/>
    <mergeCell ref="B32:F32"/>
  </mergeCells>
  <phoneticPr fontId="6"/>
  <pageMargins left="0.34" right="0.70866141732283472" top="0.66" bottom="0.28000000000000003" header="0.31496062992125984" footer="0.31496062992125984"/>
  <pageSetup paperSize="9" scale="84"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T58"/>
  <sheetViews>
    <sheetView tabSelected="1" zoomScaleNormal="100" workbookViewId="0">
      <selection activeCell="R6" sqref="R6"/>
    </sheetView>
  </sheetViews>
  <sheetFormatPr defaultRowHeight="13.5" x14ac:dyDescent="0.15"/>
  <cols>
    <col min="1" max="1" width="3.5" customWidth="1"/>
    <col min="2" max="2" width="7.25" style="1" customWidth="1"/>
    <col min="3" max="14" width="7.25" customWidth="1"/>
    <col min="15" max="15" width="3.625" customWidth="1"/>
    <col min="16" max="16" width="3.75" customWidth="1"/>
    <col min="17" max="17" width="12.375" customWidth="1"/>
    <col min="18" max="18" width="12.75" customWidth="1"/>
    <col min="19" max="19" width="12.125" customWidth="1"/>
  </cols>
  <sheetData>
    <row r="1" spans="1:20" ht="13.5" customHeight="1" x14ac:dyDescent="0.15">
      <c r="C1" s="81"/>
      <c r="D1" s="81"/>
      <c r="E1" s="81"/>
      <c r="F1" s="339" t="s">
        <v>140</v>
      </c>
      <c r="G1" s="339"/>
      <c r="H1" s="339"/>
      <c r="I1" s="339"/>
      <c r="J1" s="339"/>
      <c r="K1" s="81"/>
      <c r="L1" s="81"/>
    </row>
    <row r="2" spans="1:20" ht="13.5" customHeight="1" x14ac:dyDescent="0.15">
      <c r="B2" s="81"/>
      <c r="C2" s="81"/>
      <c r="D2" s="81"/>
      <c r="E2" s="81"/>
      <c r="F2" s="339"/>
      <c r="G2" s="339"/>
      <c r="H2" s="339"/>
      <c r="I2" s="339"/>
      <c r="J2" s="339"/>
      <c r="K2" s="81"/>
      <c r="L2" s="81"/>
      <c r="M2" s="141" t="s">
        <v>148</v>
      </c>
      <c r="N2" s="141" t="s">
        <v>149</v>
      </c>
    </row>
    <row r="3" spans="1:20" ht="13.5" customHeight="1" x14ac:dyDescent="0.15">
      <c r="B3"/>
      <c r="F3" s="340" t="s">
        <v>152</v>
      </c>
      <c r="G3" s="340"/>
      <c r="H3" s="340"/>
      <c r="I3" s="340"/>
      <c r="J3" s="340"/>
      <c r="L3" s="6"/>
      <c r="M3" s="140"/>
      <c r="N3" s="140"/>
    </row>
    <row r="4" spans="1:20" ht="9.9499999999999993" customHeight="1" x14ac:dyDescent="0.15">
      <c r="B4" s="6"/>
      <c r="C4" s="6"/>
      <c r="D4" s="6"/>
      <c r="E4" s="6"/>
      <c r="F4" s="6"/>
      <c r="G4" s="6"/>
      <c r="H4" s="6"/>
      <c r="I4" s="6"/>
      <c r="J4" s="6"/>
      <c r="K4" s="6"/>
      <c r="L4" s="6"/>
      <c r="M4" s="140"/>
      <c r="N4" s="140"/>
    </row>
    <row r="5" spans="1:20" ht="14.1" customHeight="1" thickBot="1" x14ac:dyDescent="0.2">
      <c r="B5" s="161" t="s">
        <v>161</v>
      </c>
      <c r="C5" s="7"/>
      <c r="D5" s="7"/>
      <c r="E5" s="7"/>
      <c r="M5" s="139"/>
      <c r="N5" s="139"/>
    </row>
    <row r="6" spans="1:20" ht="21.95" customHeight="1" thickTop="1" thickBot="1" x14ac:dyDescent="0.2">
      <c r="B6" s="151" t="s">
        <v>5</v>
      </c>
      <c r="C6" s="414" t="str">
        <f>IF(R6&lt;&gt;"",IF(ISNUMBER(R6),YEAR(R6)&amp;" 年 "&amp;MONTH(R6)&amp;" 月 "&amp;DAY(R6)&amp;" 日 ",R6),"　 年　   月　   日")</f>
        <v>　 年　   月　   日</v>
      </c>
      <c r="D6" s="415"/>
      <c r="E6" s="416"/>
      <c r="F6" s="149" t="s">
        <v>157</v>
      </c>
      <c r="G6" s="220"/>
      <c r="H6" s="218" t="s">
        <v>155</v>
      </c>
      <c r="I6" s="220"/>
      <c r="J6" s="338" t="s">
        <v>156</v>
      </c>
      <c r="K6" s="338"/>
      <c r="L6" s="452"/>
      <c r="M6" s="452"/>
      <c r="N6" s="453"/>
      <c r="Q6" s="193" t="s">
        <v>248</v>
      </c>
      <c r="R6" s="209"/>
    </row>
    <row r="7" spans="1:20" ht="15.95" customHeight="1" thickTop="1" x14ac:dyDescent="0.15">
      <c r="B7" s="417" t="s">
        <v>126</v>
      </c>
      <c r="C7" s="172" t="s">
        <v>136</v>
      </c>
      <c r="D7" s="219"/>
      <c r="E7" s="14"/>
      <c r="F7" s="14"/>
      <c r="G7" s="14"/>
      <c r="H7" s="14"/>
      <c r="I7" s="14"/>
      <c r="J7" s="14"/>
      <c r="K7" s="172" t="s">
        <v>130</v>
      </c>
      <c r="L7" s="14"/>
      <c r="M7" s="14"/>
      <c r="N7" s="90"/>
    </row>
    <row r="8" spans="1:20" ht="9.9499999999999993" customHeight="1" x14ac:dyDescent="0.15">
      <c r="B8" s="341"/>
      <c r="C8" s="74" t="s">
        <v>127</v>
      </c>
      <c r="D8" s="426"/>
      <c r="E8" s="426"/>
      <c r="F8" s="426"/>
      <c r="G8" s="426"/>
      <c r="H8" s="426"/>
      <c r="I8" s="426"/>
      <c r="J8" s="427"/>
      <c r="K8" s="74" t="s">
        <v>127</v>
      </c>
      <c r="L8" s="426"/>
      <c r="M8" s="426"/>
      <c r="N8" s="428"/>
    </row>
    <row r="9" spans="1:20" ht="26.1" customHeight="1" x14ac:dyDescent="0.15">
      <c r="B9" s="341"/>
      <c r="C9" s="429" t="str">
        <f>IF(R9&lt;&gt;"",R9,"")</f>
        <v/>
      </c>
      <c r="D9" s="430"/>
      <c r="E9" s="430"/>
      <c r="F9" s="430"/>
      <c r="G9" s="430"/>
      <c r="H9" s="430"/>
      <c r="I9" s="430"/>
      <c r="J9" s="431"/>
      <c r="K9" s="432" t="str">
        <f>IF(T9&lt;&gt;"",T9,"")</f>
        <v/>
      </c>
      <c r="L9" s="433"/>
      <c r="M9" s="433"/>
      <c r="N9" s="91" t="s">
        <v>9</v>
      </c>
      <c r="Q9" s="193" t="s">
        <v>211</v>
      </c>
      <c r="R9" s="221"/>
      <c r="S9" s="193" t="s">
        <v>215</v>
      </c>
      <c r="T9" s="221"/>
    </row>
    <row r="10" spans="1:20" ht="15.95" customHeight="1" x14ac:dyDescent="0.15">
      <c r="B10" s="341"/>
      <c r="C10" s="75" t="s">
        <v>180</v>
      </c>
      <c r="D10" s="184" t="str">
        <f>"〒"&amp;IF(R10&lt;&gt;"",R10,"")</f>
        <v>〒</v>
      </c>
      <c r="E10" s="13"/>
      <c r="F10" s="13"/>
      <c r="G10" s="13"/>
      <c r="H10" s="13"/>
      <c r="I10" s="13"/>
      <c r="J10" s="13"/>
      <c r="K10" s="85" t="s">
        <v>142</v>
      </c>
      <c r="L10" s="471" t="str">
        <f>IF(T10&lt;&gt;"",T10,"")</f>
        <v/>
      </c>
      <c r="M10" s="471"/>
      <c r="N10" s="472"/>
      <c r="Q10" s="193" t="s">
        <v>212</v>
      </c>
      <c r="R10" s="221"/>
      <c r="S10" s="193" t="s">
        <v>216</v>
      </c>
      <c r="T10" s="221"/>
    </row>
    <row r="11" spans="1:20" ht="15.95" customHeight="1" x14ac:dyDescent="0.15">
      <c r="B11" s="341"/>
      <c r="C11" s="434" t="str">
        <f t="shared" ref="C11:C12" si="0">IF(R11&lt;&gt;"",R11,"")</f>
        <v/>
      </c>
      <c r="D11" s="435"/>
      <c r="E11" s="435"/>
      <c r="F11" s="435"/>
      <c r="G11" s="435"/>
      <c r="H11" s="435"/>
      <c r="I11" s="435"/>
      <c r="J11" s="436"/>
      <c r="K11" s="44" t="s">
        <v>143</v>
      </c>
      <c r="L11" s="473" t="str">
        <f t="shared" ref="L11:L12" si="1">IF(T11&lt;&gt;"",T11,"")</f>
        <v/>
      </c>
      <c r="M11" s="473"/>
      <c r="N11" s="474"/>
      <c r="Q11" s="193" t="s">
        <v>213</v>
      </c>
      <c r="R11" s="221"/>
      <c r="S11" s="193" t="s">
        <v>217</v>
      </c>
      <c r="T11" s="221"/>
    </row>
    <row r="12" spans="1:20" s="185" customFormat="1" ht="15.95" customHeight="1" x14ac:dyDescent="0.15">
      <c r="B12" s="341"/>
      <c r="C12" s="429" t="str">
        <f t="shared" si="0"/>
        <v/>
      </c>
      <c r="D12" s="430"/>
      <c r="E12" s="430"/>
      <c r="F12" s="430"/>
      <c r="G12" s="430"/>
      <c r="H12" s="430"/>
      <c r="I12" s="430"/>
      <c r="J12" s="431"/>
      <c r="K12" s="86" t="s">
        <v>144</v>
      </c>
      <c r="L12" s="475" t="str">
        <f t="shared" si="1"/>
        <v/>
      </c>
      <c r="M12" s="475"/>
      <c r="N12" s="476"/>
      <c r="Q12" s="193" t="s">
        <v>214</v>
      </c>
      <c r="R12" s="221"/>
      <c r="S12" s="193" t="s">
        <v>218</v>
      </c>
      <c r="T12" s="221"/>
    </row>
    <row r="13" spans="1:20" ht="18" customHeight="1" thickBot="1" x14ac:dyDescent="0.2">
      <c r="B13" s="342"/>
      <c r="C13" s="357" t="s">
        <v>36</v>
      </c>
      <c r="D13" s="358"/>
      <c r="E13" s="420" t="str">
        <f>IF(R13&lt;&gt;"",R13,"")</f>
        <v/>
      </c>
      <c r="F13" s="420"/>
      <c r="G13" s="420"/>
      <c r="H13" s="420"/>
      <c r="I13" s="420"/>
      <c r="J13" s="420"/>
      <c r="K13" s="418" t="s">
        <v>182</v>
      </c>
      <c r="L13" s="418"/>
      <c r="M13" s="418"/>
      <c r="N13" s="419"/>
      <c r="Q13" s="193" t="s">
        <v>222</v>
      </c>
      <c r="R13" s="221"/>
    </row>
    <row r="14" spans="1:20" ht="11.1" customHeight="1" thickTop="1" x14ac:dyDescent="0.15">
      <c r="B14" s="15"/>
      <c r="C14" s="14"/>
      <c r="D14" s="14"/>
      <c r="E14" s="14"/>
      <c r="F14" s="16"/>
      <c r="G14" s="16"/>
      <c r="H14" s="16"/>
      <c r="I14" s="17"/>
      <c r="J14" s="17"/>
      <c r="K14" s="17"/>
      <c r="L14" s="17"/>
      <c r="M14" s="17"/>
      <c r="N14" s="17"/>
    </row>
    <row r="15" spans="1:20" ht="15.95" customHeight="1" thickBot="1" x14ac:dyDescent="0.2">
      <c r="A15" s="2"/>
      <c r="B15" s="18" t="s">
        <v>131</v>
      </c>
      <c r="C15" s="18"/>
      <c r="D15" s="18"/>
      <c r="E15" s="18"/>
      <c r="F15" s="18"/>
      <c r="G15" s="18"/>
      <c r="H15" s="18"/>
      <c r="I15" s="98"/>
      <c r="J15" s="14"/>
      <c r="K15" s="14"/>
      <c r="L15" s="14"/>
      <c r="M15" s="14"/>
      <c r="N15" s="14"/>
    </row>
    <row r="16" spans="1:20" ht="15.95" customHeight="1" thickTop="1" x14ac:dyDescent="0.15">
      <c r="B16" s="318" t="s">
        <v>133</v>
      </c>
      <c r="C16" s="99" t="s">
        <v>129</v>
      </c>
      <c r="D16" s="454"/>
      <c r="E16" s="454"/>
      <c r="F16" s="454"/>
      <c r="G16" s="454"/>
      <c r="H16" s="454"/>
      <c r="I16" s="304"/>
      <c r="J16" s="189"/>
      <c r="K16" s="454"/>
      <c r="L16" s="454"/>
      <c r="M16" s="454"/>
      <c r="N16" s="455"/>
      <c r="Q16" s="224" t="s">
        <v>221</v>
      </c>
      <c r="R16" s="225"/>
      <c r="S16" s="230"/>
      <c r="T16" s="225"/>
    </row>
    <row r="17" spans="2:20" ht="20.100000000000001" customHeight="1" x14ac:dyDescent="0.15">
      <c r="B17" s="319"/>
      <c r="C17" s="477" t="str">
        <f>IF(R17&lt;&gt;"",R17,"")</f>
        <v/>
      </c>
      <c r="D17" s="478"/>
      <c r="E17" s="478"/>
      <c r="F17" s="478"/>
      <c r="G17" s="478"/>
      <c r="H17" s="478"/>
      <c r="I17" s="307"/>
      <c r="J17" s="478" t="str">
        <f>IF(T17&lt;&gt;"",T17,"")</f>
        <v/>
      </c>
      <c r="K17" s="478"/>
      <c r="L17" s="478"/>
      <c r="M17" s="478"/>
      <c r="N17" s="479"/>
      <c r="Q17" s="226" t="s">
        <v>219</v>
      </c>
      <c r="R17" s="227"/>
      <c r="S17" s="226"/>
      <c r="T17" s="227"/>
    </row>
    <row r="18" spans="2:20" ht="15.95" customHeight="1" x14ac:dyDescent="0.15">
      <c r="B18" s="319"/>
      <c r="C18" s="172" t="s">
        <v>181</v>
      </c>
      <c r="D18" s="20" t="str">
        <f>"〒"&amp;IF(R18&lt;&gt;"",R18,"")</f>
        <v>〒</v>
      </c>
      <c r="E18" s="20"/>
      <c r="F18" s="20"/>
      <c r="G18" s="190"/>
      <c r="H18" s="190"/>
      <c r="I18" s="306"/>
      <c r="J18" s="233"/>
      <c r="K18" s="20"/>
      <c r="L18" s="20"/>
      <c r="M18" s="20"/>
      <c r="N18" s="103"/>
      <c r="Q18" s="226" t="s">
        <v>212</v>
      </c>
      <c r="R18" s="227"/>
      <c r="S18" s="226"/>
      <c r="T18" s="227"/>
    </row>
    <row r="19" spans="2:20" ht="20.100000000000001" customHeight="1" thickBot="1" x14ac:dyDescent="0.2">
      <c r="B19" s="319"/>
      <c r="C19" s="437" t="str">
        <f>IF(R19&lt;&gt;"",R19,"")</f>
        <v/>
      </c>
      <c r="D19" s="438"/>
      <c r="E19" s="438"/>
      <c r="F19" s="438"/>
      <c r="G19" s="438"/>
      <c r="H19" s="438"/>
      <c r="I19" s="305"/>
      <c r="J19" s="438" t="str">
        <f>IF(T19&lt;&gt;"",T19,"")</f>
        <v/>
      </c>
      <c r="K19" s="438"/>
      <c r="L19" s="438"/>
      <c r="M19" s="438"/>
      <c r="N19" s="445"/>
      <c r="Q19" s="228" t="s">
        <v>213</v>
      </c>
      <c r="R19" s="229"/>
      <c r="S19" s="228"/>
      <c r="T19" s="229"/>
    </row>
    <row r="20" spans="2:20" ht="24" customHeight="1" thickBot="1" x14ac:dyDescent="0.2">
      <c r="B20" s="315" t="s">
        <v>132</v>
      </c>
      <c r="C20" s="316"/>
      <c r="D20" s="316"/>
      <c r="E20" s="317"/>
      <c r="F20" s="456" t="str">
        <f>IF(R20&lt;&gt;"",R20,"")</f>
        <v/>
      </c>
      <c r="G20" s="457"/>
      <c r="H20" s="457"/>
      <c r="I20" s="457"/>
      <c r="J20" s="457"/>
      <c r="K20" s="457"/>
      <c r="L20" s="457"/>
      <c r="M20" s="457"/>
      <c r="N20" s="458"/>
      <c r="Q20" s="222" t="s">
        <v>220</v>
      </c>
      <c r="R20" s="223"/>
    </row>
    <row r="21" spans="2:20" ht="14.1" customHeight="1" thickTop="1" thickBot="1" x14ac:dyDescent="0.2">
      <c r="B21" s="21"/>
      <c r="C21" s="22"/>
      <c r="D21" s="20"/>
      <c r="E21" s="20"/>
      <c r="F21" s="20"/>
      <c r="G21" s="175"/>
      <c r="H21" s="175"/>
      <c r="I21" s="21"/>
      <c r="J21" s="20"/>
      <c r="K21" s="20"/>
      <c r="L21" s="20"/>
      <c r="M21" s="20"/>
      <c r="N21" s="173"/>
    </row>
    <row r="22" spans="2:20" ht="21.95" customHeight="1" thickTop="1" x14ac:dyDescent="0.15">
      <c r="B22" s="313" t="s">
        <v>134</v>
      </c>
      <c r="C22" s="314"/>
      <c r="D22" s="192">
        <f>IF(R22&lt;&gt;"",R22,"")</f>
        <v>1</v>
      </c>
      <c r="E22" s="134" t="s">
        <v>276</v>
      </c>
      <c r="F22" s="135"/>
      <c r="G22" s="135"/>
      <c r="H22" s="135"/>
      <c r="I22" s="136"/>
      <c r="J22" s="137"/>
      <c r="K22" s="138"/>
      <c r="L22" s="145"/>
      <c r="M22" s="25"/>
      <c r="N22" s="26"/>
      <c r="Q22" s="193" t="s">
        <v>193</v>
      </c>
      <c r="R22" s="211">
        <v>1</v>
      </c>
    </row>
    <row r="23" spans="2:20" ht="21.95" customHeight="1" x14ac:dyDescent="0.15">
      <c r="B23" s="311" t="s">
        <v>159</v>
      </c>
      <c r="C23" s="312"/>
      <c r="D23" s="439" t="str">
        <f>"　 採取者：　"&amp;IF(R23="依頼者","☑","□")&amp;"依頼者　　"&amp;IF(R23="その他","☑","□")&amp;" その他"</f>
        <v>　 採取者：　□依頼者　　□ その他</v>
      </c>
      <c r="E23" s="440"/>
      <c r="F23" s="440"/>
      <c r="G23" s="440"/>
      <c r="H23" s="459" t="str">
        <f>"（"&amp;IF(AND(R23="その他",S23&lt;&gt;""),S23,"　　　　　　　　　　　　　　　")&amp;"）"</f>
        <v>（　　　　　　　　　　　　　　　）</v>
      </c>
      <c r="I23" s="459"/>
      <c r="J23" s="459"/>
      <c r="K23" s="460"/>
      <c r="L23" s="127" t="str">
        <f>" "&amp;IF(LEFT(R23,4)="すこやか","☑","□")&amp;" 自社 "&amp;IF(LEFT(R23,4)="すこやか",RIGHT(R23,2),"採取 ・ 受取")</f>
        <v xml:space="preserve"> □ 自社 採取 ・ 受取</v>
      </c>
      <c r="M23" s="20"/>
      <c r="N23" s="8"/>
      <c r="Q23" s="193" t="s">
        <v>189</v>
      </c>
      <c r="R23" s="211"/>
      <c r="S23" s="212"/>
    </row>
    <row r="24" spans="2:20" ht="21.95" customHeight="1" x14ac:dyDescent="0.15">
      <c r="B24" s="344" t="s">
        <v>160</v>
      </c>
      <c r="C24" s="345"/>
      <c r="D24" s="464" t="str">
        <f>" 持込方法：　"&amp;IF(R24="窓口持込","☑","□")&amp;" 窓口持込　　　"&amp;IF(R24="郵送","☑","□")&amp;" 郵送（　/　送付）→（　/　着）"</f>
        <v xml:space="preserve"> 持込方法：　□ 窓口持込　　　□ 郵送（　/　送付）→（　/　着）</v>
      </c>
      <c r="E24" s="465"/>
      <c r="F24" s="465"/>
      <c r="G24" s="465"/>
      <c r="H24" s="466"/>
      <c r="I24" s="466"/>
      <c r="J24" s="466"/>
      <c r="K24" s="467"/>
      <c r="L24" s="468" t="str">
        <f>"　（"&amp;IF(AND(LEFT(R23,4)="すこやか",S23&lt;&gt;""),S23,"氏名　   　　  　　　")&amp;"）"</f>
        <v>　（氏名　   　　  　　　）</v>
      </c>
      <c r="M24" s="469"/>
      <c r="N24" s="470"/>
      <c r="Q24" s="193" t="s">
        <v>190</v>
      </c>
      <c r="R24" s="211"/>
    </row>
    <row r="25" spans="2:20" ht="21.95" customHeight="1" thickBot="1" x14ac:dyDescent="0.2">
      <c r="B25" s="346"/>
      <c r="C25" s="347"/>
      <c r="D25" s="441" t="s">
        <v>191</v>
      </c>
      <c r="E25" s="442"/>
      <c r="F25" s="442"/>
      <c r="G25" s="442"/>
      <c r="H25" s="443" t="str">
        <f>"（"&amp;IF(R25&lt;&gt;"",R25,"　　　　　　　　　　　　　　　")&amp;"）"</f>
        <v>（　　　　　　　　　　　　　　　）</v>
      </c>
      <c r="I25" s="443"/>
      <c r="J25" s="443"/>
      <c r="K25" s="444"/>
      <c r="L25" s="146"/>
      <c r="M25" s="27"/>
      <c r="N25" s="28"/>
      <c r="Q25" s="216" t="s">
        <v>192</v>
      </c>
      <c r="R25" s="212"/>
    </row>
    <row r="26" spans="2:20" ht="14.1" customHeight="1" thickTop="1" thickBot="1" x14ac:dyDescent="0.2">
      <c r="B26" s="21"/>
      <c r="C26" s="29"/>
      <c r="D26" s="14"/>
      <c r="E26" s="14"/>
      <c r="F26" s="30"/>
      <c r="G26" s="30"/>
      <c r="H26" s="14"/>
      <c r="I26" s="14"/>
      <c r="J26" s="14"/>
      <c r="K26" s="14"/>
      <c r="L26" s="20"/>
      <c r="M26" s="20"/>
      <c r="N26" s="14"/>
    </row>
    <row r="27" spans="2:20" ht="18" customHeight="1" thickTop="1" x14ac:dyDescent="0.15">
      <c r="B27" s="364" t="s">
        <v>0</v>
      </c>
      <c r="C27" s="461" t="str">
        <f t="shared" ref="C27:C29" si="2">IF(R27&lt;&gt;"",R27,"")</f>
        <v/>
      </c>
      <c r="D27" s="462" t="str">
        <f t="shared" ref="D27:D29" si="3">IF(S27&lt;&gt;"",S27,"")</f>
        <v/>
      </c>
      <c r="E27" s="462" t="str">
        <f t="shared" ref="E27:E29" si="4">IF(T27&lt;&gt;"",T27,"")</f>
        <v/>
      </c>
      <c r="F27" s="462" t="str">
        <f t="shared" ref="F27:F29" si="5">IF(U27&lt;&gt;"",U27,"")</f>
        <v/>
      </c>
      <c r="G27" s="463" t="str">
        <f t="shared" ref="G27:G29" si="6">IF(V27&lt;&gt;"",V27,"")</f>
        <v/>
      </c>
      <c r="I27" s="32" t="s">
        <v>35</v>
      </c>
      <c r="J27" s="33"/>
      <c r="K27" s="33"/>
      <c r="L27" s="33"/>
      <c r="M27" s="33"/>
      <c r="N27" s="33"/>
      <c r="O27" s="2"/>
      <c r="Q27" s="193" t="s">
        <v>204</v>
      </c>
      <c r="R27" s="212"/>
    </row>
    <row r="28" spans="2:20" ht="18" customHeight="1" x14ac:dyDescent="0.15">
      <c r="B28" s="365"/>
      <c r="C28" s="421" t="str">
        <f t="shared" si="2"/>
        <v/>
      </c>
      <c r="D28" s="422" t="str">
        <f t="shared" si="3"/>
        <v/>
      </c>
      <c r="E28" s="422" t="str">
        <f t="shared" si="4"/>
        <v/>
      </c>
      <c r="F28" s="422" t="str">
        <f t="shared" si="5"/>
        <v/>
      </c>
      <c r="G28" s="423" t="str">
        <f t="shared" si="6"/>
        <v/>
      </c>
      <c r="I28" s="354" t="s">
        <v>4</v>
      </c>
      <c r="J28" s="355"/>
      <c r="K28" s="356"/>
      <c r="L28" s="323" t="s">
        <v>26</v>
      </c>
      <c r="M28" s="324"/>
      <c r="N28" s="325"/>
      <c r="O28" s="2"/>
      <c r="Q28" s="193" t="s">
        <v>205</v>
      </c>
      <c r="R28" s="212"/>
    </row>
    <row r="29" spans="2:20" ht="18" customHeight="1" x14ac:dyDescent="0.15">
      <c r="B29" s="365"/>
      <c r="C29" s="421" t="str">
        <f t="shared" si="2"/>
        <v/>
      </c>
      <c r="D29" s="422" t="str">
        <f t="shared" si="3"/>
        <v/>
      </c>
      <c r="E29" s="422" t="str">
        <f t="shared" si="4"/>
        <v/>
      </c>
      <c r="F29" s="422" t="str">
        <f t="shared" si="5"/>
        <v/>
      </c>
      <c r="G29" s="423" t="str">
        <f t="shared" si="6"/>
        <v/>
      </c>
      <c r="I29" s="332" t="s">
        <v>30</v>
      </c>
      <c r="J29" s="333"/>
      <c r="K29" s="334"/>
      <c r="L29" s="326" t="s">
        <v>11</v>
      </c>
      <c r="M29" s="327"/>
      <c r="N29" s="328"/>
      <c r="O29" s="142"/>
      <c r="Q29" s="193" t="s">
        <v>206</v>
      </c>
      <c r="R29" s="212"/>
    </row>
    <row r="30" spans="2:20" ht="18" customHeight="1" x14ac:dyDescent="0.15">
      <c r="B30" s="366"/>
      <c r="C30" s="34"/>
      <c r="D30" s="35"/>
      <c r="E30" s="35"/>
      <c r="F30" s="68"/>
      <c r="G30" s="117" t="s">
        <v>38</v>
      </c>
      <c r="I30" s="329" t="s">
        <v>10</v>
      </c>
      <c r="J30" s="330"/>
      <c r="K30" s="331"/>
      <c r="L30" s="308" t="s">
        <v>12</v>
      </c>
      <c r="M30" s="309"/>
      <c r="N30" s="310"/>
      <c r="O30" s="142"/>
    </row>
    <row r="31" spans="2:20" ht="18" customHeight="1" x14ac:dyDescent="0.15">
      <c r="B31" s="153" t="s">
        <v>7</v>
      </c>
      <c r="C31" s="450" t="str">
        <f>IF(R31&lt;&gt;"",IF(ISNUMBER(R31),YEAR(R31)&amp;" / "&amp;MONTH(R31)&amp;" / "&amp;DAY(R31),R31),"　 年　   月　   日")</f>
        <v>　 年　   月　   日</v>
      </c>
      <c r="D31" s="451"/>
      <c r="E31" s="69" t="s">
        <v>8</v>
      </c>
      <c r="F31" s="25"/>
      <c r="G31" s="197"/>
      <c r="I31" s="329" t="s">
        <v>37</v>
      </c>
      <c r="J31" s="330"/>
      <c r="K31" s="331"/>
      <c r="L31" s="308" t="s">
        <v>39</v>
      </c>
      <c r="M31" s="309"/>
      <c r="N31" s="310"/>
      <c r="O31" s="142"/>
      <c r="Q31" s="193" t="s">
        <v>185</v>
      </c>
      <c r="R31" s="209"/>
    </row>
    <row r="32" spans="2:20" ht="18" customHeight="1" x14ac:dyDescent="0.15">
      <c r="B32" s="152" t="s">
        <v>1</v>
      </c>
      <c r="C32" s="352" t="str">
        <f>IF(R32&lt;&gt;"",R32,"：")</f>
        <v>：</v>
      </c>
      <c r="D32" s="353"/>
      <c r="E32" s="195"/>
      <c r="F32" s="20"/>
      <c r="G32" s="120"/>
      <c r="I32" s="329" t="s">
        <v>31</v>
      </c>
      <c r="J32" s="330"/>
      <c r="K32" s="331"/>
      <c r="L32" s="308" t="s">
        <v>13</v>
      </c>
      <c r="M32" s="309"/>
      <c r="N32" s="310"/>
      <c r="O32" s="142"/>
      <c r="Q32" s="193" t="s">
        <v>186</v>
      </c>
      <c r="R32" s="210"/>
    </row>
    <row r="33" spans="2:19" ht="18" customHeight="1" x14ac:dyDescent="0.15">
      <c r="B33" s="152" t="s">
        <v>2</v>
      </c>
      <c r="C33" s="424" t="str">
        <f>IF(R33&lt;&gt;"",IF(ISNUMBER(R33),R33&amp;" ℃",R33),"　　　　 　℃")</f>
        <v>　　　　 　℃</v>
      </c>
      <c r="D33" s="425"/>
      <c r="E33" s="195"/>
      <c r="F33" s="20"/>
      <c r="G33" s="120"/>
      <c r="I33" s="329" t="s">
        <v>32</v>
      </c>
      <c r="J33" s="330"/>
      <c r="K33" s="331"/>
      <c r="L33" s="308" t="s">
        <v>14</v>
      </c>
      <c r="M33" s="309"/>
      <c r="N33" s="310"/>
      <c r="O33" s="142"/>
      <c r="Q33" s="193" t="s">
        <v>187</v>
      </c>
      <c r="R33" s="211"/>
      <c r="S33" t="s">
        <v>203</v>
      </c>
    </row>
    <row r="34" spans="2:19" ht="18" customHeight="1" x14ac:dyDescent="0.15">
      <c r="B34" s="152" t="s">
        <v>3</v>
      </c>
      <c r="C34" s="424" t="str">
        <f>IF(R34&lt;&gt;"",IF(ISNUMBER(R34),R34&amp;" ℃",R34),"　　　　 　℃")</f>
        <v>　　　　 　℃</v>
      </c>
      <c r="D34" s="425"/>
      <c r="E34" s="196"/>
      <c r="F34" s="19"/>
      <c r="G34" s="128"/>
      <c r="I34" s="329" t="s">
        <v>15</v>
      </c>
      <c r="J34" s="330"/>
      <c r="K34" s="331"/>
      <c r="L34" s="308" t="s">
        <v>16</v>
      </c>
      <c r="M34" s="309"/>
      <c r="N34" s="310"/>
      <c r="O34" s="142"/>
      <c r="Q34" s="193" t="s">
        <v>188</v>
      </c>
      <c r="R34" s="211"/>
      <c r="S34" t="s">
        <v>203</v>
      </c>
    </row>
    <row r="35" spans="2:19" ht="18" customHeight="1" x14ac:dyDescent="0.15">
      <c r="B35" s="152" t="s">
        <v>29</v>
      </c>
      <c r="C35" s="412" t="str">
        <f>IF(R35="既設","☑","□")&amp;"既設　"&amp;IF(R35="新設","☑","□")&amp;"新設"</f>
        <v>□既設　□新設</v>
      </c>
      <c r="D35" s="413"/>
      <c r="E35" s="381" t="str">
        <f>"（設置日: "&amp;IF(S35&lt;&gt;"",S35,"  　　　　 　　")&amp;"）"</f>
        <v>（設置日:   　　　　 　　）</v>
      </c>
      <c r="F35" s="381"/>
      <c r="G35" s="384"/>
      <c r="I35" s="329" t="s">
        <v>17</v>
      </c>
      <c r="J35" s="330"/>
      <c r="K35" s="331"/>
      <c r="L35" s="308" t="s">
        <v>18</v>
      </c>
      <c r="M35" s="309"/>
      <c r="N35" s="310"/>
      <c r="O35" s="142"/>
      <c r="Q35" s="193" t="s">
        <v>199</v>
      </c>
      <c r="R35" s="211"/>
      <c r="S35" s="302"/>
    </row>
    <row r="36" spans="2:19" ht="18" customHeight="1" x14ac:dyDescent="0.15">
      <c r="B36" s="153" t="s">
        <v>28</v>
      </c>
      <c r="C36" s="205" t="str">
        <f>IF(R36&lt;&gt;"",R36,"")</f>
        <v/>
      </c>
      <c r="D36" s="177" t="s">
        <v>34</v>
      </c>
      <c r="E36" s="71"/>
      <c r="F36" s="41"/>
      <c r="G36" s="128"/>
      <c r="I36" s="329" t="s">
        <v>147</v>
      </c>
      <c r="J36" s="330"/>
      <c r="K36" s="331"/>
      <c r="L36" s="308" t="s">
        <v>20</v>
      </c>
      <c r="M36" s="309"/>
      <c r="N36" s="310"/>
      <c r="O36" s="142"/>
      <c r="Q36" s="193" t="s">
        <v>201</v>
      </c>
      <c r="R36" s="211"/>
      <c r="S36" t="s">
        <v>202</v>
      </c>
    </row>
    <row r="37" spans="2:19" ht="18" customHeight="1" x14ac:dyDescent="0.15">
      <c r="B37" s="153" t="s">
        <v>33</v>
      </c>
      <c r="C37" s="72" t="str">
        <f>IF(R37="なし","☑","□")&amp;"なし　"&amp;IF(LEFT(R37,2)="あり","☑","□")&amp;"あり"</f>
        <v>□なし　□あり</v>
      </c>
      <c r="D37" s="20"/>
      <c r="E37" s="374" t="str">
        <f>"（"&amp;IF(LEFT(R37,2)="あり",MID(R37,4,LEN(R37)-4),"当財団・他社")&amp;"　時期: "&amp;IF(S37&lt;&gt;"",S37,"　 　頃")&amp;"）"</f>
        <v>（当財団・他社　時期: 　 　頃）</v>
      </c>
      <c r="F37" s="374"/>
      <c r="G37" s="375"/>
      <c r="I37" s="329" t="s">
        <v>21</v>
      </c>
      <c r="J37" s="330"/>
      <c r="K37" s="331"/>
      <c r="L37" s="308" t="s">
        <v>20</v>
      </c>
      <c r="M37" s="309"/>
      <c r="N37" s="310"/>
      <c r="O37" s="142"/>
      <c r="Q37" s="214" t="s">
        <v>200</v>
      </c>
      <c r="R37" s="215"/>
      <c r="S37" s="213"/>
    </row>
    <row r="38" spans="2:19" ht="18" customHeight="1" x14ac:dyDescent="0.15">
      <c r="B38" s="361" t="s">
        <v>4</v>
      </c>
      <c r="C38" s="38" t="str">
        <f>IF(R38="する","☑","□")&amp;$Q38</f>
        <v>□飲料水１１項目検査</v>
      </c>
      <c r="D38" s="39"/>
      <c r="E38" s="39"/>
      <c r="F38" s="39"/>
      <c r="G38" s="121"/>
      <c r="I38" s="329" t="s">
        <v>22</v>
      </c>
      <c r="J38" s="330"/>
      <c r="K38" s="331"/>
      <c r="L38" s="308" t="s">
        <v>23</v>
      </c>
      <c r="M38" s="309"/>
      <c r="N38" s="310"/>
      <c r="O38" s="124"/>
      <c r="Q38" s="281" t="s">
        <v>194</v>
      </c>
      <c r="R38" s="211"/>
    </row>
    <row r="39" spans="2:19" ht="18" customHeight="1" x14ac:dyDescent="0.15">
      <c r="B39" s="362"/>
      <c r="C39" s="42" t="str">
        <f t="shared" ref="C39:C42" si="7">IF(R39="する","☑","□")&amp;$Q39</f>
        <v>□鉄</v>
      </c>
      <c r="D39" s="20"/>
      <c r="E39" s="20"/>
      <c r="F39" s="20"/>
      <c r="G39" s="120"/>
      <c r="I39" s="370" t="s">
        <v>24</v>
      </c>
      <c r="J39" s="371"/>
      <c r="K39" s="372"/>
      <c r="L39" s="320" t="s">
        <v>25</v>
      </c>
      <c r="M39" s="321"/>
      <c r="N39" s="322"/>
      <c r="O39" s="124"/>
      <c r="Q39" s="282" t="s">
        <v>195</v>
      </c>
      <c r="R39" s="211"/>
    </row>
    <row r="40" spans="2:19" ht="18" customHeight="1" x14ac:dyDescent="0.15">
      <c r="B40" s="362"/>
      <c r="C40" s="172" t="str">
        <f t="shared" si="7"/>
        <v>□マンガン</v>
      </c>
      <c r="D40" s="173"/>
      <c r="E40" s="173"/>
      <c r="F40" s="173"/>
      <c r="G40" s="174"/>
      <c r="H40" s="31"/>
      <c r="I40" s="206" t="s">
        <v>151</v>
      </c>
      <c r="J40" s="48"/>
      <c r="K40" s="48"/>
      <c r="L40" s="48"/>
      <c r="M40" s="48"/>
      <c r="N40" s="31"/>
      <c r="O40" s="124"/>
      <c r="Q40" s="282" t="s">
        <v>196</v>
      </c>
      <c r="R40" s="211"/>
    </row>
    <row r="41" spans="2:19" ht="18" customHeight="1" x14ac:dyDescent="0.15">
      <c r="B41" s="362"/>
      <c r="C41" s="42" t="str">
        <f t="shared" si="7"/>
        <v>□硬度</v>
      </c>
      <c r="D41" s="20"/>
      <c r="E41" s="20"/>
      <c r="F41" s="20"/>
      <c r="G41" s="120"/>
      <c r="H41" s="50"/>
      <c r="I41" s="343" t="s">
        <v>141</v>
      </c>
      <c r="J41" s="343"/>
      <c r="K41" s="343"/>
      <c r="L41" s="343"/>
      <c r="M41" s="343"/>
      <c r="N41" s="343"/>
      <c r="O41" s="124"/>
      <c r="Q41" s="282" t="s">
        <v>197</v>
      </c>
      <c r="R41" s="211"/>
    </row>
    <row r="42" spans="2:19" ht="18" customHeight="1" x14ac:dyDescent="0.15">
      <c r="B42" s="362"/>
      <c r="C42" s="42" t="str">
        <f t="shared" si="7"/>
        <v>□その他</v>
      </c>
      <c r="D42" s="408" t="str">
        <f>IF(R43&lt;&gt;"",R43,"")</f>
        <v/>
      </c>
      <c r="E42" s="408"/>
      <c r="F42" s="408"/>
      <c r="G42" s="409"/>
      <c r="H42" s="50"/>
      <c r="I42" s="343"/>
      <c r="J42" s="343"/>
      <c r="K42" s="343"/>
      <c r="L42" s="343"/>
      <c r="M42" s="343"/>
      <c r="N42" s="343"/>
      <c r="O42" s="125"/>
      <c r="Q42" s="282" t="s">
        <v>198</v>
      </c>
      <c r="R42" s="211"/>
    </row>
    <row r="43" spans="2:19" ht="18" customHeight="1" thickBot="1" x14ac:dyDescent="0.2">
      <c r="B43" s="363"/>
      <c r="C43" s="126"/>
      <c r="D43" s="410" t="str">
        <f>IF(R44&lt;&gt;"",R44,"")</f>
        <v/>
      </c>
      <c r="E43" s="410"/>
      <c r="F43" s="410"/>
      <c r="G43" s="411"/>
      <c r="H43" s="50"/>
      <c r="I43" s="150"/>
      <c r="J43" s="150"/>
      <c r="K43" s="150"/>
      <c r="L43" s="150"/>
      <c r="M43" s="150"/>
      <c r="N43" s="150"/>
      <c r="O43" s="125"/>
      <c r="R43" s="212"/>
    </row>
    <row r="44" spans="2:19" ht="18" customHeight="1" thickTop="1" x14ac:dyDescent="0.15">
      <c r="B44" s="359" t="s">
        <v>6</v>
      </c>
      <c r="C44" s="42"/>
      <c r="D44" s="20"/>
      <c r="E44" s="20"/>
      <c r="F44" s="20"/>
      <c r="G44" s="208"/>
      <c r="H44" s="50"/>
      <c r="I44" s="369"/>
      <c r="J44" s="369"/>
      <c r="K44" s="155"/>
      <c r="L44" s="51"/>
      <c r="M44" s="49"/>
      <c r="N44" s="31"/>
      <c r="O44" s="125"/>
      <c r="R44" s="212"/>
    </row>
    <row r="45" spans="2:19" ht="18" customHeight="1" x14ac:dyDescent="0.15">
      <c r="B45" s="360"/>
      <c r="C45" s="42"/>
      <c r="D45" s="20"/>
      <c r="E45" s="20"/>
      <c r="F45" s="20"/>
      <c r="G45" s="208"/>
      <c r="H45" s="31"/>
      <c r="I45" s="80"/>
      <c r="J45" s="52"/>
      <c r="K45" s="88"/>
      <c r="L45" s="52"/>
      <c r="M45" s="52"/>
      <c r="O45" s="125"/>
    </row>
    <row r="46" spans="2:19" ht="18" customHeight="1" x14ac:dyDescent="0.15">
      <c r="B46" s="360"/>
      <c r="C46" s="42"/>
      <c r="D46" s="20"/>
      <c r="E46" s="20"/>
      <c r="F46" s="20"/>
      <c r="G46" s="208"/>
      <c r="H46" s="33"/>
      <c r="I46" s="89"/>
      <c r="J46" s="79"/>
      <c r="K46" s="79"/>
      <c r="L46" s="79"/>
      <c r="M46" s="79"/>
      <c r="O46" s="125"/>
    </row>
    <row r="47" spans="2:19" ht="20.100000000000001" customHeight="1" x14ac:dyDescent="0.15">
      <c r="B47" s="154" t="s">
        <v>153</v>
      </c>
      <c r="C47" s="448" t="str">
        <f>IF(R47&lt;&gt;"",TEXT(R47,"#,##0"),"")&amp;" 円 "</f>
        <v xml:space="preserve"> 円 </v>
      </c>
      <c r="D47" s="449" t="str">
        <f t="shared" ref="D47" si="8">IF(S47&lt;&gt;"",S47,"")</f>
        <v>円</v>
      </c>
      <c r="E47" s="446" t="str">
        <f>"（"&amp;IF(R49&lt;&gt;"",R49,"税抜・税込")&amp;"）　"&amp;IF(R50="領収済み","☑","□")&amp;" 領収済 "</f>
        <v xml:space="preserve">（税抜・税込）　□ 領収済 </v>
      </c>
      <c r="F47" s="446"/>
      <c r="G47" s="447"/>
      <c r="H47" s="79"/>
      <c r="Q47" s="193" t="s">
        <v>207</v>
      </c>
      <c r="R47" s="217"/>
      <c r="S47" t="s">
        <v>210</v>
      </c>
    </row>
    <row r="48" spans="2:19" ht="5.0999999999999996" customHeight="1" x14ac:dyDescent="0.15">
      <c r="B48" s="20"/>
      <c r="H48" s="79"/>
      <c r="I48" s="89"/>
      <c r="J48" s="79"/>
      <c r="K48" s="79"/>
      <c r="L48" s="79"/>
      <c r="M48" s="79"/>
      <c r="N48" s="79"/>
    </row>
    <row r="49" spans="2:18" ht="14.1" customHeight="1" x14ac:dyDescent="0.15">
      <c r="B49" s="163" t="s">
        <v>231</v>
      </c>
      <c r="C49" s="162"/>
      <c r="D49" s="162"/>
      <c r="E49" s="162"/>
      <c r="F49" s="162"/>
      <c r="G49" s="162"/>
      <c r="H49" s="162"/>
      <c r="I49" s="162"/>
      <c r="J49" s="162"/>
      <c r="K49" s="162"/>
      <c r="L49" s="162"/>
      <c r="M49" s="162"/>
      <c r="N49" s="162"/>
      <c r="Q49" s="193" t="s">
        <v>208</v>
      </c>
      <c r="R49" s="211"/>
    </row>
    <row r="50" spans="2:18" ht="14.1" customHeight="1" x14ac:dyDescent="0.15">
      <c r="B50" s="163" t="s">
        <v>228</v>
      </c>
      <c r="C50" s="160"/>
      <c r="D50" s="160"/>
      <c r="E50" s="160"/>
      <c r="F50" s="160"/>
      <c r="G50" s="160"/>
      <c r="H50" s="160"/>
      <c r="I50" s="160"/>
      <c r="J50" s="160"/>
      <c r="K50" s="160"/>
      <c r="L50" s="160"/>
      <c r="M50" s="160"/>
      <c r="N50" s="160"/>
      <c r="O50" s="160"/>
      <c r="Q50" s="193" t="s">
        <v>209</v>
      </c>
      <c r="R50" s="211"/>
    </row>
    <row r="51" spans="2:18" ht="14.1" customHeight="1" x14ac:dyDescent="0.15">
      <c r="B51" s="20" t="s">
        <v>229</v>
      </c>
      <c r="H51" s="79"/>
      <c r="I51" s="89"/>
      <c r="J51" s="79"/>
      <c r="K51" s="79"/>
      <c r="L51" s="79"/>
      <c r="M51" s="79"/>
      <c r="N51" s="79"/>
    </row>
    <row r="52" spans="2:18" ht="14.1" customHeight="1" x14ac:dyDescent="0.15">
      <c r="B52" s="20" t="s">
        <v>230</v>
      </c>
      <c r="H52" s="3"/>
      <c r="J52" s="5"/>
      <c r="K52" s="5"/>
      <c r="L52" s="5"/>
      <c r="M52" s="5"/>
    </row>
    <row r="53" spans="2:18" ht="24" customHeight="1" x14ac:dyDescent="0.15"/>
    <row r="54" spans="2:18" ht="21.95" customHeight="1" x14ac:dyDescent="0.15">
      <c r="B54" s="20"/>
      <c r="F54" s="289" t="s">
        <v>249</v>
      </c>
    </row>
    <row r="55" spans="2:18" ht="16.5" customHeight="1" x14ac:dyDescent="0.15">
      <c r="B55" s="147"/>
    </row>
    <row r="56" spans="2:18" ht="11.1" customHeight="1" x14ac:dyDescent="0.15"/>
    <row r="57" spans="2:18" ht="11.1" customHeight="1" x14ac:dyDescent="0.15">
      <c r="B57" s="123"/>
    </row>
    <row r="58" spans="2:18" ht="11.1" customHeight="1" x14ac:dyDescent="0.15">
      <c r="B58" s="20"/>
      <c r="C58" s="4"/>
      <c r="O58" s="176"/>
    </row>
  </sheetData>
  <mergeCells count="79">
    <mergeCell ref="E47:G47"/>
    <mergeCell ref="C47:D47"/>
    <mergeCell ref="C31:D31"/>
    <mergeCell ref="L6:N6"/>
    <mergeCell ref="D16:H16"/>
    <mergeCell ref="K16:N16"/>
    <mergeCell ref="F20:N20"/>
    <mergeCell ref="H23:K23"/>
    <mergeCell ref="C27:G27"/>
    <mergeCell ref="D24:K24"/>
    <mergeCell ref="L24:N24"/>
    <mergeCell ref="L10:N10"/>
    <mergeCell ref="L11:N11"/>
    <mergeCell ref="L12:N12"/>
    <mergeCell ref="C17:H17"/>
    <mergeCell ref="J17:N17"/>
    <mergeCell ref="B23:C23"/>
    <mergeCell ref="B24:C25"/>
    <mergeCell ref="B16:B19"/>
    <mergeCell ref="B20:E20"/>
    <mergeCell ref="B22:C22"/>
    <mergeCell ref="C19:H19"/>
    <mergeCell ref="D23:G23"/>
    <mergeCell ref="D25:G25"/>
    <mergeCell ref="H25:K25"/>
    <mergeCell ref="J19:N19"/>
    <mergeCell ref="B44:B46"/>
    <mergeCell ref="I44:J44"/>
    <mergeCell ref="D8:J8"/>
    <mergeCell ref="L8:N8"/>
    <mergeCell ref="C9:J9"/>
    <mergeCell ref="K9:M9"/>
    <mergeCell ref="C11:J11"/>
    <mergeCell ref="C12:J12"/>
    <mergeCell ref="B38:B43"/>
    <mergeCell ref="I38:K38"/>
    <mergeCell ref="L38:N38"/>
    <mergeCell ref="I39:K39"/>
    <mergeCell ref="L39:N39"/>
    <mergeCell ref="I41:N42"/>
    <mergeCell ref="I35:K35"/>
    <mergeCell ref="L37:N37"/>
    <mergeCell ref="I37:K37"/>
    <mergeCell ref="L31:N31"/>
    <mergeCell ref="C32:D32"/>
    <mergeCell ref="I32:K32"/>
    <mergeCell ref="L32:N32"/>
    <mergeCell ref="I36:K36"/>
    <mergeCell ref="L36:N36"/>
    <mergeCell ref="I31:K31"/>
    <mergeCell ref="L35:N35"/>
    <mergeCell ref="C33:D33"/>
    <mergeCell ref="I33:K33"/>
    <mergeCell ref="L33:N33"/>
    <mergeCell ref="C34:D34"/>
    <mergeCell ref="I34:K34"/>
    <mergeCell ref="L34:N34"/>
    <mergeCell ref="B27:B30"/>
    <mergeCell ref="I28:K28"/>
    <mergeCell ref="L28:N28"/>
    <mergeCell ref="I29:K29"/>
    <mergeCell ref="L29:N29"/>
    <mergeCell ref="I30:K30"/>
    <mergeCell ref="L30:N30"/>
    <mergeCell ref="C28:G28"/>
    <mergeCell ref="C29:G29"/>
    <mergeCell ref="F1:J2"/>
    <mergeCell ref="F3:J3"/>
    <mergeCell ref="C6:E6"/>
    <mergeCell ref="J6:K6"/>
    <mergeCell ref="B7:B13"/>
    <mergeCell ref="C13:D13"/>
    <mergeCell ref="K13:N13"/>
    <mergeCell ref="E13:J13"/>
    <mergeCell ref="D42:G42"/>
    <mergeCell ref="D43:G43"/>
    <mergeCell ref="C35:D35"/>
    <mergeCell ref="E35:G35"/>
    <mergeCell ref="E37:G37"/>
  </mergeCells>
  <phoneticPr fontId="37"/>
  <dataValidations count="7">
    <dataValidation type="list" allowBlank="1" showInputMessage="1" showErrorMessage="1" sqref="R23" xr:uid="{00000000-0002-0000-0400-000000000000}">
      <formula1>"依頼者,その他,すこやか採取,すこやか受取"</formula1>
    </dataValidation>
    <dataValidation type="list" allowBlank="1" showInputMessage="1" showErrorMessage="1" sqref="R24" xr:uid="{00000000-0002-0000-0400-000001000000}">
      <formula1>"窓口持込,郵送"</formula1>
    </dataValidation>
    <dataValidation type="list" allowBlank="1" showInputMessage="1" showErrorMessage="1" sqref="R38:R42" xr:uid="{00000000-0002-0000-0400-000002000000}">
      <formula1>"する"</formula1>
    </dataValidation>
    <dataValidation type="list" allowBlank="1" showInputMessage="1" showErrorMessage="1" sqref="R35" xr:uid="{00000000-0002-0000-0400-000003000000}">
      <formula1>"既設,新設"</formula1>
    </dataValidation>
    <dataValidation type="list" allowBlank="1" showInputMessage="1" showErrorMessage="1" sqref="R37" xr:uid="{00000000-0002-0000-0400-000004000000}">
      <formula1>"なし,あり（当財団）,あり（他社）"</formula1>
    </dataValidation>
    <dataValidation type="list" allowBlank="1" showInputMessage="1" showErrorMessage="1" sqref="R49" xr:uid="{00000000-0002-0000-0400-000005000000}">
      <formula1>"税抜,税込"</formula1>
    </dataValidation>
    <dataValidation type="list" allowBlank="1" showInputMessage="1" showErrorMessage="1" sqref="R50" xr:uid="{00000000-0002-0000-0400-000006000000}">
      <formula1>"領収済み"</formula1>
    </dataValidation>
  </dataValidations>
  <printOptions horizontalCentered="1"/>
  <pageMargins left="0.62992125984251968" right="0.19685039370078741" top="0.11811023622047245" bottom="0.11811023622047245" header="0.19685039370078741" footer="0.19685039370078741"/>
  <pageSetup paperSize="9" scale="9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U59"/>
  <sheetViews>
    <sheetView showGridLines="0" zoomScaleNormal="100" workbookViewId="0">
      <selection activeCell="R6" sqref="R6"/>
    </sheetView>
  </sheetViews>
  <sheetFormatPr defaultRowHeight="13.5" x14ac:dyDescent="0.15"/>
  <cols>
    <col min="1" max="1" width="3.5" customWidth="1"/>
    <col min="2" max="2" width="7.25" style="1" customWidth="1"/>
    <col min="3" max="14" width="7.25" customWidth="1"/>
    <col min="15" max="15" width="3.625" customWidth="1"/>
    <col min="16" max="16" width="3.75" customWidth="1"/>
    <col min="17" max="17" width="12.375" customWidth="1"/>
    <col min="18" max="20" width="12.75" customWidth="1"/>
  </cols>
  <sheetData>
    <row r="1" spans="1:20" ht="13.5" customHeight="1" x14ac:dyDescent="0.15">
      <c r="C1" s="81"/>
      <c r="D1" s="81"/>
      <c r="E1" s="81"/>
      <c r="F1" s="339" t="s">
        <v>140</v>
      </c>
      <c r="G1" s="339"/>
      <c r="H1" s="339"/>
      <c r="I1" s="339"/>
      <c r="J1" s="339"/>
      <c r="K1" s="81"/>
      <c r="L1" s="81"/>
    </row>
    <row r="2" spans="1:20" ht="13.5" customHeight="1" x14ac:dyDescent="0.15">
      <c r="B2" s="81"/>
      <c r="C2" s="81"/>
      <c r="D2" s="81"/>
      <c r="E2" s="81"/>
      <c r="F2" s="339"/>
      <c r="G2" s="339"/>
      <c r="H2" s="339"/>
      <c r="I2" s="339"/>
      <c r="J2" s="339"/>
      <c r="K2" s="81"/>
      <c r="L2" s="81"/>
      <c r="M2" s="141" t="s">
        <v>148</v>
      </c>
      <c r="N2" s="141" t="s">
        <v>149</v>
      </c>
    </row>
    <row r="3" spans="1:20" ht="13.5" customHeight="1" x14ac:dyDescent="0.15">
      <c r="B3"/>
      <c r="F3" s="340" t="s">
        <v>152</v>
      </c>
      <c r="G3" s="340"/>
      <c r="H3" s="340"/>
      <c r="I3" s="340"/>
      <c r="J3" s="340"/>
      <c r="L3" s="6"/>
      <c r="M3" s="140"/>
      <c r="N3" s="140"/>
    </row>
    <row r="4" spans="1:20" ht="9.9499999999999993" customHeight="1" x14ac:dyDescent="0.15">
      <c r="B4" s="6"/>
      <c r="C4" s="6"/>
      <c r="D4" s="6"/>
      <c r="E4" s="6"/>
      <c r="F4" s="6"/>
      <c r="G4" s="6"/>
      <c r="H4" s="6"/>
      <c r="I4" s="6"/>
      <c r="J4" s="6"/>
      <c r="K4" s="6"/>
      <c r="L4" s="6"/>
      <c r="M4" s="140"/>
      <c r="N4" s="140"/>
    </row>
    <row r="5" spans="1:20" ht="14.1" customHeight="1" thickBot="1" x14ac:dyDescent="0.2">
      <c r="B5" s="161" t="s">
        <v>161</v>
      </c>
      <c r="C5" s="7"/>
      <c r="D5" s="7"/>
      <c r="E5" s="7"/>
      <c r="M5" s="139"/>
      <c r="N5" s="139"/>
    </row>
    <row r="6" spans="1:20" ht="21.95" customHeight="1" thickTop="1" thickBot="1" x14ac:dyDescent="0.2">
      <c r="B6" s="151" t="s">
        <v>5</v>
      </c>
      <c r="C6" s="414" t="str">
        <f>IF(R6&lt;&gt;"",IF(ISNUMBER(R6),YEAR(R6)&amp;" 年 "&amp;MONTH(R6)&amp;" 月 "&amp;DAY(R6)&amp;" 日 ",R6),"　 年　   月　   日")</f>
        <v>　 年　   月　   日</v>
      </c>
      <c r="D6" s="415"/>
      <c r="E6" s="416"/>
      <c r="F6" s="149" t="s">
        <v>157</v>
      </c>
      <c r="G6" s="238"/>
      <c r="H6" s="232" t="s">
        <v>155</v>
      </c>
      <c r="I6" s="238"/>
      <c r="J6" s="338" t="s">
        <v>156</v>
      </c>
      <c r="K6" s="338"/>
      <c r="L6" s="452"/>
      <c r="M6" s="452"/>
      <c r="N6" s="453"/>
      <c r="Q6" s="193" t="s">
        <v>248</v>
      </c>
      <c r="R6" s="209"/>
    </row>
    <row r="7" spans="1:20" ht="15.95" customHeight="1" thickTop="1" x14ac:dyDescent="0.15">
      <c r="B7" s="417" t="s">
        <v>126</v>
      </c>
      <c r="C7" s="172" t="s">
        <v>136</v>
      </c>
      <c r="D7" s="233"/>
      <c r="E7" s="14"/>
      <c r="F7" s="14"/>
      <c r="G7" s="14"/>
      <c r="H7" s="14"/>
      <c r="I7" s="14"/>
      <c r="J7" s="14"/>
      <c r="K7" s="172" t="s">
        <v>130</v>
      </c>
      <c r="L7" s="14"/>
      <c r="M7" s="14"/>
      <c r="N7" s="90"/>
    </row>
    <row r="8" spans="1:20" ht="9.9499999999999993" customHeight="1" x14ac:dyDescent="0.15">
      <c r="B8" s="341"/>
      <c r="C8" s="74" t="s">
        <v>127</v>
      </c>
      <c r="D8" s="426"/>
      <c r="E8" s="426"/>
      <c r="F8" s="426"/>
      <c r="G8" s="426"/>
      <c r="H8" s="426"/>
      <c r="I8" s="426"/>
      <c r="J8" s="427"/>
      <c r="K8" s="74" t="s">
        <v>127</v>
      </c>
      <c r="L8" s="426"/>
      <c r="M8" s="426"/>
      <c r="N8" s="428"/>
    </row>
    <row r="9" spans="1:20" ht="26.1" customHeight="1" x14ac:dyDescent="0.15">
      <c r="B9" s="341"/>
      <c r="C9" s="429" t="str">
        <f>IF(R9&lt;&gt;"",R9,"")</f>
        <v/>
      </c>
      <c r="D9" s="430"/>
      <c r="E9" s="430"/>
      <c r="F9" s="430"/>
      <c r="G9" s="430"/>
      <c r="H9" s="430"/>
      <c r="I9" s="430"/>
      <c r="J9" s="431"/>
      <c r="K9" s="432" t="str">
        <f>IF(T9&lt;&gt;"",T9,"")</f>
        <v/>
      </c>
      <c r="L9" s="433"/>
      <c r="M9" s="433"/>
      <c r="N9" s="91" t="s">
        <v>9</v>
      </c>
      <c r="Q9" s="193" t="s">
        <v>211</v>
      </c>
      <c r="R9" s="221"/>
      <c r="S9" s="193" t="s">
        <v>215</v>
      </c>
      <c r="T9" s="221"/>
    </row>
    <row r="10" spans="1:20" ht="15.95" customHeight="1" x14ac:dyDescent="0.15">
      <c r="B10" s="341"/>
      <c r="C10" s="75" t="s">
        <v>180</v>
      </c>
      <c r="D10" s="184" t="str">
        <f>"〒"&amp;IF(R10&lt;&gt;"",R10,"")</f>
        <v>〒</v>
      </c>
      <c r="E10" s="13"/>
      <c r="F10" s="13"/>
      <c r="G10" s="13"/>
      <c r="H10" s="13"/>
      <c r="I10" s="13"/>
      <c r="J10" s="13"/>
      <c r="K10" s="85" t="s">
        <v>142</v>
      </c>
      <c r="L10" s="471" t="str">
        <f>IF(T10&lt;&gt;"",T10,"")</f>
        <v/>
      </c>
      <c r="M10" s="471"/>
      <c r="N10" s="472"/>
      <c r="Q10" s="193" t="s">
        <v>212</v>
      </c>
      <c r="R10" s="221"/>
      <c r="S10" s="193" t="s">
        <v>216</v>
      </c>
      <c r="T10" s="221"/>
    </row>
    <row r="11" spans="1:20" ht="15.95" customHeight="1" x14ac:dyDescent="0.15">
      <c r="B11" s="341"/>
      <c r="C11" s="434" t="str">
        <f t="shared" ref="C11:C12" si="0">IF(R11&lt;&gt;"",R11,"")</f>
        <v/>
      </c>
      <c r="D11" s="435"/>
      <c r="E11" s="435"/>
      <c r="F11" s="435"/>
      <c r="G11" s="435"/>
      <c r="H11" s="435"/>
      <c r="I11" s="435"/>
      <c r="J11" s="436"/>
      <c r="K11" s="44" t="s">
        <v>143</v>
      </c>
      <c r="L11" s="473" t="str">
        <f t="shared" ref="L11:L12" si="1">IF(T11&lt;&gt;"",T11,"")</f>
        <v/>
      </c>
      <c r="M11" s="473"/>
      <c r="N11" s="474"/>
      <c r="Q11" s="193" t="s">
        <v>213</v>
      </c>
      <c r="R11" s="221"/>
      <c r="S11" s="193" t="s">
        <v>217</v>
      </c>
      <c r="T11" s="221"/>
    </row>
    <row r="12" spans="1:20" s="185" customFormat="1" ht="15.95" customHeight="1" x14ac:dyDescent="0.15">
      <c r="B12" s="341"/>
      <c r="C12" s="429" t="str">
        <f t="shared" si="0"/>
        <v/>
      </c>
      <c r="D12" s="430"/>
      <c r="E12" s="430"/>
      <c r="F12" s="430"/>
      <c r="G12" s="430"/>
      <c r="H12" s="430"/>
      <c r="I12" s="430"/>
      <c r="J12" s="431"/>
      <c r="K12" s="86" t="s">
        <v>144</v>
      </c>
      <c r="L12" s="475" t="str">
        <f t="shared" si="1"/>
        <v/>
      </c>
      <c r="M12" s="475"/>
      <c r="N12" s="476"/>
      <c r="Q12" s="193" t="s">
        <v>214</v>
      </c>
      <c r="R12" s="221"/>
      <c r="S12" s="193" t="s">
        <v>218</v>
      </c>
      <c r="T12" s="221"/>
    </row>
    <row r="13" spans="1:20" ht="18" customHeight="1" thickBot="1" x14ac:dyDescent="0.2">
      <c r="B13" s="342"/>
      <c r="C13" s="357" t="s">
        <v>36</v>
      </c>
      <c r="D13" s="358"/>
      <c r="E13" s="420" t="str">
        <f>IF(R13&lt;&gt;"",R13,"")</f>
        <v/>
      </c>
      <c r="F13" s="420"/>
      <c r="G13" s="420"/>
      <c r="H13" s="420"/>
      <c r="I13" s="420"/>
      <c r="J13" s="420"/>
      <c r="K13" s="418" t="s">
        <v>182</v>
      </c>
      <c r="L13" s="418"/>
      <c r="M13" s="418"/>
      <c r="N13" s="419"/>
      <c r="Q13" s="193" t="s">
        <v>222</v>
      </c>
      <c r="R13" s="221"/>
    </row>
    <row r="14" spans="1:20" ht="11.1" customHeight="1" thickTop="1" x14ac:dyDescent="0.15">
      <c r="B14" s="15"/>
      <c r="C14" s="14"/>
      <c r="D14" s="14"/>
      <c r="E14" s="14"/>
      <c r="F14" s="16"/>
      <c r="G14" s="16"/>
      <c r="H14" s="16"/>
      <c r="I14" s="17"/>
      <c r="J14" s="17"/>
      <c r="K14" s="17"/>
      <c r="L14" s="17"/>
      <c r="M14" s="17"/>
      <c r="N14" s="17"/>
    </row>
    <row r="15" spans="1:20" ht="15.95" customHeight="1" thickBot="1" x14ac:dyDescent="0.2">
      <c r="A15" s="2"/>
      <c r="B15" s="18" t="s">
        <v>131</v>
      </c>
      <c r="C15" s="18"/>
      <c r="D15" s="18"/>
      <c r="E15" s="18"/>
      <c r="F15" s="18"/>
      <c r="G15" s="18"/>
      <c r="H15" s="18"/>
      <c r="I15" s="98"/>
      <c r="J15" s="14"/>
      <c r="K15" s="14"/>
      <c r="L15" s="14"/>
      <c r="M15" s="14"/>
      <c r="N15" s="14"/>
    </row>
    <row r="16" spans="1:20" ht="15.95" customHeight="1" thickTop="1" x14ac:dyDescent="0.15">
      <c r="B16" s="318" t="s">
        <v>133</v>
      </c>
      <c r="C16" s="99" t="s">
        <v>129</v>
      </c>
      <c r="D16" s="454"/>
      <c r="E16" s="454"/>
      <c r="F16" s="454"/>
      <c r="G16" s="454"/>
      <c r="H16" s="454"/>
      <c r="I16" s="304"/>
      <c r="J16" s="189"/>
      <c r="K16" s="454"/>
      <c r="L16" s="454"/>
      <c r="M16" s="454"/>
      <c r="N16" s="455"/>
      <c r="Q16" s="224" t="s">
        <v>221</v>
      </c>
      <c r="R16" s="225"/>
      <c r="S16" s="230"/>
      <c r="T16" s="225"/>
    </row>
    <row r="17" spans="2:20" ht="20.100000000000001" customHeight="1" x14ac:dyDescent="0.15">
      <c r="B17" s="319"/>
      <c r="C17" s="477" t="str">
        <f>IF(R17&lt;&gt;"",R17,"")</f>
        <v/>
      </c>
      <c r="D17" s="478"/>
      <c r="E17" s="478"/>
      <c r="F17" s="478"/>
      <c r="G17" s="478"/>
      <c r="H17" s="478"/>
      <c r="I17" s="307"/>
      <c r="J17" s="478" t="str">
        <f>IF(T17&lt;&gt;"",T17,"")</f>
        <v/>
      </c>
      <c r="K17" s="478"/>
      <c r="L17" s="478"/>
      <c r="M17" s="478"/>
      <c r="N17" s="479"/>
      <c r="Q17" s="226" t="s">
        <v>219</v>
      </c>
      <c r="R17" s="227"/>
      <c r="S17" s="226"/>
      <c r="T17" s="227"/>
    </row>
    <row r="18" spans="2:20" ht="15.95" customHeight="1" x14ac:dyDescent="0.15">
      <c r="B18" s="319"/>
      <c r="C18" s="172" t="s">
        <v>181</v>
      </c>
      <c r="D18" s="20" t="str">
        <f>"〒"&amp;IF(R18&lt;&gt;"",R18,"")</f>
        <v>〒</v>
      </c>
      <c r="E18" s="20"/>
      <c r="F18" s="20"/>
      <c r="G18" s="190"/>
      <c r="H18" s="190"/>
      <c r="I18" s="306"/>
      <c r="J18" s="233"/>
      <c r="K18" s="20"/>
      <c r="L18" s="20"/>
      <c r="M18" s="20"/>
      <c r="N18" s="103"/>
      <c r="Q18" s="226" t="s">
        <v>212</v>
      </c>
      <c r="R18" s="227"/>
      <c r="S18" s="226"/>
      <c r="T18" s="227"/>
    </row>
    <row r="19" spans="2:20" ht="20.100000000000001" customHeight="1" thickBot="1" x14ac:dyDescent="0.2">
      <c r="B19" s="319"/>
      <c r="C19" s="437" t="str">
        <f>IF(R19&lt;&gt;"",R19,"")</f>
        <v/>
      </c>
      <c r="D19" s="438"/>
      <c r="E19" s="438"/>
      <c r="F19" s="438"/>
      <c r="G19" s="438"/>
      <c r="H19" s="438"/>
      <c r="I19" s="305"/>
      <c r="J19" s="438" t="str">
        <f>IF(T19&lt;&gt;"",T19,"")</f>
        <v/>
      </c>
      <c r="K19" s="438"/>
      <c r="L19" s="438"/>
      <c r="M19" s="438"/>
      <c r="N19" s="445"/>
      <c r="Q19" s="228" t="s">
        <v>213</v>
      </c>
      <c r="R19" s="229"/>
      <c r="S19" s="228"/>
      <c r="T19" s="229"/>
    </row>
    <row r="20" spans="2:20" ht="24" customHeight="1" thickBot="1" x14ac:dyDescent="0.2">
      <c r="B20" s="315" t="s">
        <v>132</v>
      </c>
      <c r="C20" s="316"/>
      <c r="D20" s="316"/>
      <c r="E20" s="317"/>
      <c r="F20" s="456" t="str">
        <f>IF(R20&lt;&gt;"",R20,"")</f>
        <v/>
      </c>
      <c r="G20" s="457"/>
      <c r="H20" s="457"/>
      <c r="I20" s="457"/>
      <c r="J20" s="457"/>
      <c r="K20" s="457"/>
      <c r="L20" s="457"/>
      <c r="M20" s="457"/>
      <c r="N20" s="458"/>
      <c r="Q20" s="222" t="s">
        <v>220</v>
      </c>
      <c r="R20" s="223"/>
    </row>
    <row r="21" spans="2:20" ht="14.1" customHeight="1" thickTop="1" thickBot="1" x14ac:dyDescent="0.2">
      <c r="B21" s="21"/>
      <c r="C21" s="22"/>
      <c r="D21" s="20"/>
      <c r="E21" s="20"/>
      <c r="F21" s="20"/>
      <c r="G21" s="242"/>
      <c r="H21" s="242"/>
      <c r="I21" s="21"/>
      <c r="J21" s="20"/>
      <c r="K21" s="20"/>
      <c r="L21" s="20"/>
      <c r="M21" s="20"/>
      <c r="N21" s="233"/>
    </row>
    <row r="22" spans="2:20" ht="21.95" customHeight="1" thickTop="1" x14ac:dyDescent="0.15">
      <c r="B22" s="313" t="s">
        <v>134</v>
      </c>
      <c r="C22" s="314"/>
      <c r="D22" s="192">
        <f>IF(R22&lt;&gt;"",R22,"")</f>
        <v>1</v>
      </c>
      <c r="E22" s="134" t="s">
        <v>276</v>
      </c>
      <c r="F22" s="135"/>
      <c r="G22" s="135"/>
      <c r="H22" s="135"/>
      <c r="I22" s="136"/>
      <c r="J22" s="137"/>
      <c r="K22" s="138"/>
      <c r="L22" s="145"/>
      <c r="M22" s="25"/>
      <c r="N22" s="26"/>
      <c r="Q22" s="193" t="s">
        <v>193</v>
      </c>
      <c r="R22" s="211">
        <v>1</v>
      </c>
    </row>
    <row r="23" spans="2:20" ht="21.95" customHeight="1" x14ac:dyDescent="0.15">
      <c r="B23" s="311" t="s">
        <v>159</v>
      </c>
      <c r="C23" s="312"/>
      <c r="D23" s="439" t="str">
        <f>"　 採取者：　"&amp;IF(R23="依頼者","☑","□")&amp;"依頼者　　"&amp;IF(R23="その他","☑","□")&amp;" その他"</f>
        <v>　 採取者：　□依頼者　　□ その他</v>
      </c>
      <c r="E23" s="440"/>
      <c r="F23" s="440"/>
      <c r="G23" s="440"/>
      <c r="H23" s="459" t="str">
        <f>"（"&amp;IF(AND(R23="その他",S23&lt;&gt;""),S23,"　　　　　　　　　　　　　　　")&amp;"）"</f>
        <v>（　　　　　　　　　　　　　　　）</v>
      </c>
      <c r="I23" s="459"/>
      <c r="J23" s="459"/>
      <c r="K23" s="460"/>
      <c r="L23" s="127" t="str">
        <f>" "&amp;IF(LEFT(R23,4)="すこやか","☑","□")&amp;" 自社 "&amp;IF(LEFT(R23,4)="すこやか",RIGHT(R23,2),"採取 ・ 受取")</f>
        <v xml:space="preserve"> □ 自社 採取 ・ 受取</v>
      </c>
      <c r="M23" s="20"/>
      <c r="N23" s="8"/>
      <c r="Q23" s="193" t="s">
        <v>189</v>
      </c>
      <c r="R23" s="211"/>
      <c r="S23" s="212"/>
    </row>
    <row r="24" spans="2:20" ht="21.95" customHeight="1" x14ac:dyDescent="0.15">
      <c r="B24" s="344" t="s">
        <v>160</v>
      </c>
      <c r="C24" s="345"/>
      <c r="D24" s="464" t="str">
        <f>" 持込方法：　"&amp;IF(R24="窓口持込","☑","□")&amp;" 窓口持込　　　"&amp;IF(R24="郵送","☑","□")&amp;" 郵送（　/　送付）→（　/　着）"</f>
        <v xml:space="preserve"> 持込方法：　□ 窓口持込　　　□ 郵送（　/　送付）→（　/　着）</v>
      </c>
      <c r="E24" s="465"/>
      <c r="F24" s="465"/>
      <c r="G24" s="465"/>
      <c r="H24" s="466"/>
      <c r="I24" s="466"/>
      <c r="J24" s="466"/>
      <c r="K24" s="467"/>
      <c r="L24" s="468" t="str">
        <f>"　（"&amp;IF(AND(LEFT(R23,4)="すこやか",S23&lt;&gt;""),S23,"氏名　   　　  　　　")&amp;"）"</f>
        <v>　（氏名　   　　  　　　）</v>
      </c>
      <c r="M24" s="469"/>
      <c r="N24" s="470"/>
      <c r="Q24" s="193" t="s">
        <v>190</v>
      </c>
      <c r="R24" s="211"/>
    </row>
    <row r="25" spans="2:20" ht="21.95" customHeight="1" thickBot="1" x14ac:dyDescent="0.2">
      <c r="B25" s="346"/>
      <c r="C25" s="347"/>
      <c r="D25" s="441" t="s">
        <v>191</v>
      </c>
      <c r="E25" s="442"/>
      <c r="F25" s="442"/>
      <c r="G25" s="442"/>
      <c r="H25" s="443" t="str">
        <f>"（"&amp;IF(R25&lt;&gt;"",R25,"　　　　　　　　　　　　　　　")&amp;"）"</f>
        <v>（　　　　　　　　　　　　　　　）</v>
      </c>
      <c r="I25" s="443"/>
      <c r="J25" s="443"/>
      <c r="K25" s="444"/>
      <c r="L25" s="146"/>
      <c r="M25" s="27"/>
      <c r="N25" s="28"/>
      <c r="Q25" s="216" t="s">
        <v>192</v>
      </c>
      <c r="R25" s="212"/>
    </row>
    <row r="26" spans="2:20" ht="14.1" customHeight="1" thickTop="1" thickBot="1" x14ac:dyDescent="0.2">
      <c r="B26" s="21"/>
      <c r="C26" s="29"/>
      <c r="D26" s="14"/>
      <c r="E26" s="14"/>
      <c r="F26" s="30"/>
      <c r="G26" s="30"/>
      <c r="H26" s="14"/>
      <c r="I26" s="14"/>
      <c r="J26" s="14"/>
      <c r="K26" s="14"/>
      <c r="L26" s="20"/>
      <c r="M26" s="20"/>
      <c r="N26" s="14"/>
    </row>
    <row r="27" spans="2:20" ht="18" customHeight="1" thickTop="1" x14ac:dyDescent="0.15">
      <c r="B27" s="364" t="s">
        <v>0</v>
      </c>
      <c r="C27" s="461" t="str">
        <f t="shared" ref="C27:C30" si="2">IF(R27&lt;&gt;"",R27,"")</f>
        <v/>
      </c>
      <c r="D27" s="462"/>
      <c r="E27" s="462"/>
      <c r="F27" s="482"/>
      <c r="G27" s="461" t="str">
        <f>IF(S27&lt;&gt;"",S27,"")</f>
        <v/>
      </c>
      <c r="H27" s="462"/>
      <c r="I27" s="462"/>
      <c r="J27" s="482"/>
      <c r="K27" s="461" t="str">
        <f>IF(T27&lt;&gt;"",T27,"")</f>
        <v/>
      </c>
      <c r="L27" s="462"/>
      <c r="M27" s="462"/>
      <c r="N27" s="463"/>
      <c r="Q27" s="193" t="s">
        <v>204</v>
      </c>
      <c r="R27" s="212"/>
      <c r="S27" s="212"/>
      <c r="T27" s="212"/>
    </row>
    <row r="28" spans="2:20" ht="18" customHeight="1" x14ac:dyDescent="0.15">
      <c r="B28" s="365"/>
      <c r="C28" s="421" t="str">
        <f t="shared" si="2"/>
        <v/>
      </c>
      <c r="D28" s="422"/>
      <c r="E28" s="422"/>
      <c r="F28" s="483"/>
      <c r="G28" s="421" t="str">
        <f t="shared" ref="G28:G30" si="3">IF(S28&lt;&gt;"",S28,"")</f>
        <v/>
      </c>
      <c r="H28" s="422"/>
      <c r="I28" s="422"/>
      <c r="J28" s="483"/>
      <c r="K28" s="421" t="str">
        <f t="shared" ref="K28:K30" si="4">IF(T28&lt;&gt;"",T28,"")</f>
        <v/>
      </c>
      <c r="L28" s="422"/>
      <c r="M28" s="422"/>
      <c r="N28" s="423"/>
      <c r="Q28" s="193" t="s">
        <v>205</v>
      </c>
      <c r="R28" s="212"/>
      <c r="S28" s="212"/>
      <c r="T28" s="212"/>
    </row>
    <row r="29" spans="2:20" ht="18" customHeight="1" x14ac:dyDescent="0.15">
      <c r="B29" s="365"/>
      <c r="C29" s="421" t="str">
        <f t="shared" si="2"/>
        <v/>
      </c>
      <c r="D29" s="422"/>
      <c r="E29" s="422"/>
      <c r="F29" s="483"/>
      <c r="G29" s="421" t="str">
        <f t="shared" si="3"/>
        <v/>
      </c>
      <c r="H29" s="422"/>
      <c r="I29" s="422"/>
      <c r="J29" s="483"/>
      <c r="K29" s="421" t="str">
        <f t="shared" si="4"/>
        <v/>
      </c>
      <c r="L29" s="422"/>
      <c r="M29" s="422"/>
      <c r="N29" s="423"/>
      <c r="Q29" s="193" t="s">
        <v>206</v>
      </c>
      <c r="R29" s="212"/>
      <c r="S29" s="212"/>
      <c r="T29" s="212"/>
    </row>
    <row r="30" spans="2:20" ht="18" customHeight="1" thickBot="1" x14ac:dyDescent="0.2">
      <c r="B30" s="366"/>
      <c r="C30" s="432" t="str">
        <f t="shared" si="2"/>
        <v/>
      </c>
      <c r="D30" s="433"/>
      <c r="E30" s="433"/>
      <c r="F30" s="484"/>
      <c r="G30" s="432" t="str">
        <f t="shared" si="3"/>
        <v/>
      </c>
      <c r="H30" s="433"/>
      <c r="I30" s="433"/>
      <c r="J30" s="484"/>
      <c r="K30" s="432" t="str">
        <f t="shared" si="4"/>
        <v/>
      </c>
      <c r="L30" s="433"/>
      <c r="M30" s="433"/>
      <c r="N30" s="480"/>
      <c r="Q30" s="214" t="s">
        <v>245</v>
      </c>
      <c r="R30" s="212"/>
      <c r="S30" s="212"/>
      <c r="T30" s="212"/>
    </row>
    <row r="31" spans="2:20" ht="18" customHeight="1" thickTop="1" x14ac:dyDescent="0.15">
      <c r="B31" s="153" t="s">
        <v>7</v>
      </c>
      <c r="C31" s="450" t="str">
        <f>IF(R31&lt;&gt;"",IF(ISNUMBER(R31),YEAR(R31)&amp;" / "&amp;MONTH(R31)&amp;" / "&amp;DAY(R31),R31),"　 年　   月　   日")</f>
        <v>　 年　   月　   日</v>
      </c>
      <c r="D31" s="451"/>
      <c r="E31" s="69" t="s">
        <v>8</v>
      </c>
      <c r="F31" s="25"/>
      <c r="G31" s="450" t="str">
        <f>IF(S31&lt;&gt;"",IF(ISNUMBER(S31),YEAR(S31)&amp;" / "&amp;MONTH(S31)&amp;" / "&amp;DAY(S31),S31),"　 年　   月　   日")</f>
        <v>　 年　   月　   日</v>
      </c>
      <c r="H31" s="451"/>
      <c r="I31" s="69" t="s">
        <v>8</v>
      </c>
      <c r="J31" s="25"/>
      <c r="K31" s="450" t="str">
        <f>IF(T31&lt;&gt;"",IF(ISNUMBER(T31),YEAR(T31)&amp;" / "&amp;MONTH(T31)&amp;" / "&amp;DAY(T31),T31),"　 年　   月　   日")</f>
        <v>　 年　   月　   日</v>
      </c>
      <c r="L31" s="451"/>
      <c r="M31" s="69" t="s">
        <v>8</v>
      </c>
      <c r="N31" s="197"/>
      <c r="Q31" s="277" t="s">
        <v>185</v>
      </c>
      <c r="R31" s="278"/>
      <c r="S31" s="278"/>
      <c r="T31" s="278"/>
    </row>
    <row r="32" spans="2:20" ht="18" customHeight="1" x14ac:dyDescent="0.15">
      <c r="B32" s="152" t="s">
        <v>1</v>
      </c>
      <c r="C32" s="352" t="str">
        <f>IF(R32&lt;&gt;"",R32,"：")</f>
        <v>：</v>
      </c>
      <c r="D32" s="353"/>
      <c r="E32" s="195"/>
      <c r="F32" s="20"/>
      <c r="G32" s="352" t="str">
        <f>IF(S32&lt;&gt;"",S32,"：")</f>
        <v>：</v>
      </c>
      <c r="H32" s="353"/>
      <c r="I32" s="195"/>
      <c r="J32" s="20"/>
      <c r="K32" s="352" t="str">
        <f>IF(T32&lt;&gt;"",T32,"：")</f>
        <v>：</v>
      </c>
      <c r="L32" s="353"/>
      <c r="M32" s="195"/>
      <c r="N32" s="120"/>
      <c r="Q32" s="193" t="s">
        <v>186</v>
      </c>
      <c r="R32" s="210"/>
      <c r="S32" s="210"/>
      <c r="T32" s="210"/>
    </row>
    <row r="33" spans="2:21" ht="18" customHeight="1" x14ac:dyDescent="0.15">
      <c r="B33" s="152" t="s">
        <v>2</v>
      </c>
      <c r="C33" s="424" t="str">
        <f>IF(R33&lt;&gt;"",IF(ISNUMBER(R33),R33&amp;" ℃",R33),"　　　　 　℃")</f>
        <v>　　　　 　℃</v>
      </c>
      <c r="D33" s="425"/>
      <c r="E33" s="195"/>
      <c r="F33" s="20"/>
      <c r="G33" s="424" t="str">
        <f>IF(S33&lt;&gt;"",IF(ISNUMBER(S33),S33&amp;" ℃",S33),"　　　　 　℃")</f>
        <v>　　　　 　℃</v>
      </c>
      <c r="H33" s="425"/>
      <c r="I33" s="195"/>
      <c r="J33" s="20"/>
      <c r="K33" s="424" t="str">
        <f>IF(T33&lt;&gt;"",IF(ISNUMBER(T33),T33&amp;" ℃",T33),"　　　　 　℃")</f>
        <v>　　　　 　℃</v>
      </c>
      <c r="L33" s="425"/>
      <c r="M33" s="195"/>
      <c r="N33" s="120"/>
      <c r="Q33" s="193" t="s">
        <v>187</v>
      </c>
      <c r="R33" s="211"/>
      <c r="S33" s="211"/>
      <c r="T33" s="211"/>
      <c r="U33" t="s">
        <v>247</v>
      </c>
    </row>
    <row r="34" spans="2:21" ht="18" customHeight="1" thickBot="1" x14ac:dyDescent="0.2">
      <c r="B34" s="152" t="s">
        <v>3</v>
      </c>
      <c r="C34" s="424" t="str">
        <f>IF(R34&lt;&gt;"",IF(ISNUMBER(R34),R34&amp;" ℃",R34),"　　　　 　℃")</f>
        <v>　　　　 　℃</v>
      </c>
      <c r="D34" s="425"/>
      <c r="E34" s="196"/>
      <c r="F34" s="19"/>
      <c r="G34" s="424" t="str">
        <f>IF(S34&lt;&gt;"",IF(ISNUMBER(S34),S34&amp;" ℃",S34),"　　　　 　℃")</f>
        <v>　　　　 　℃</v>
      </c>
      <c r="H34" s="425"/>
      <c r="I34" s="196"/>
      <c r="J34" s="19"/>
      <c r="K34" s="424" t="str">
        <f>IF(T34&lt;&gt;"",IF(ISNUMBER(T34),T34&amp;" ℃",T34),"　　　　 　℃")</f>
        <v>　　　　 　℃</v>
      </c>
      <c r="L34" s="425"/>
      <c r="M34" s="196"/>
      <c r="N34" s="128"/>
      <c r="Q34" s="214" t="s">
        <v>188</v>
      </c>
      <c r="R34" s="215"/>
      <c r="S34" s="215"/>
      <c r="T34" s="215"/>
      <c r="U34" t="s">
        <v>247</v>
      </c>
    </row>
    <row r="35" spans="2:21" ht="18" customHeight="1" thickTop="1" x14ac:dyDescent="0.15">
      <c r="B35" s="152" t="s">
        <v>29</v>
      </c>
      <c r="C35" s="412" t="str">
        <f>IF(R35="既設","☑","□")&amp;"既設　"&amp;IF(R35="新設","☑","□")&amp;"新設"</f>
        <v>□既設　□新設</v>
      </c>
      <c r="D35" s="413"/>
      <c r="E35" s="381"/>
      <c r="F35" s="481"/>
      <c r="G35" s="412" t="str">
        <f>IF(S35="既設","☑","□")&amp;"既設　"&amp;IF(S35="新設","☑","□")&amp;"新設"</f>
        <v>□既設　□新設</v>
      </c>
      <c r="H35" s="413"/>
      <c r="I35" s="381"/>
      <c r="J35" s="481"/>
      <c r="K35" s="412" t="str">
        <f>IF(T35="既設","☑","□")&amp;"既設　"&amp;IF(T35="新設","☑","□")&amp;"新設"</f>
        <v>□既設　□新設</v>
      </c>
      <c r="L35" s="413"/>
      <c r="M35" s="381"/>
      <c r="N35" s="384"/>
      <c r="Q35" s="277" t="s">
        <v>199</v>
      </c>
      <c r="R35" s="279"/>
      <c r="S35" s="279"/>
      <c r="T35" s="279"/>
    </row>
    <row r="36" spans="2:21" ht="18" customHeight="1" x14ac:dyDescent="0.15">
      <c r="B36" s="153" t="s">
        <v>28</v>
      </c>
      <c r="C36" s="205" t="str">
        <f>IF(R36&lt;&gt;"",R36,"")</f>
        <v/>
      </c>
      <c r="D36" s="231" t="s">
        <v>34</v>
      </c>
      <c r="E36" s="71"/>
      <c r="F36" s="41"/>
      <c r="G36" s="205" t="str">
        <f>IF(S36&lt;&gt;"",S36,"")</f>
        <v/>
      </c>
      <c r="H36" s="231" t="s">
        <v>34</v>
      </c>
      <c r="I36" s="71"/>
      <c r="J36" s="41"/>
      <c r="K36" s="205" t="str">
        <f>IF(T36&lt;&gt;"",T36,"")</f>
        <v/>
      </c>
      <c r="L36" s="231" t="s">
        <v>34</v>
      </c>
      <c r="M36" s="71"/>
      <c r="N36" s="110"/>
      <c r="Q36" s="193" t="s">
        <v>201</v>
      </c>
      <c r="R36" s="211"/>
      <c r="S36" s="211"/>
      <c r="T36" s="211"/>
      <c r="U36" t="s">
        <v>202</v>
      </c>
    </row>
    <row r="37" spans="2:21" ht="18" customHeight="1" thickBot="1" x14ac:dyDescent="0.2">
      <c r="B37" s="153" t="s">
        <v>33</v>
      </c>
      <c r="C37" s="72" t="str">
        <f>IF(R37="なし","☑","□")&amp;"なし　"&amp;IF(LEFT(R37,2)="あり","☑","□")&amp;"あり"</f>
        <v>□なし　□あり</v>
      </c>
      <c r="D37" s="20"/>
      <c r="E37" s="381"/>
      <c r="F37" s="481"/>
      <c r="G37" s="72" t="str">
        <f>IF(S37="なし","☑","□")&amp;"なし　"&amp;IF(LEFT(S37,2)="あり","☑","□")&amp;"あり"</f>
        <v>□なし　□あり</v>
      </c>
      <c r="H37" s="20"/>
      <c r="I37" s="381"/>
      <c r="J37" s="481"/>
      <c r="K37" s="287" t="str">
        <f>IF(T37="なし","☑","□")&amp;"なし　"&amp;IF(LEFT(T37,2)="あり","☑","□")&amp;"あり"</f>
        <v>□なし　□あり</v>
      </c>
      <c r="L37" s="19"/>
      <c r="M37" s="381"/>
      <c r="N37" s="384"/>
      <c r="Q37" s="285" t="s">
        <v>200</v>
      </c>
      <c r="R37" s="286"/>
      <c r="S37" s="286"/>
      <c r="T37" s="286"/>
    </row>
    <row r="38" spans="2:21" ht="18" customHeight="1" thickTop="1" x14ac:dyDescent="0.15">
      <c r="B38" s="361" t="s">
        <v>4</v>
      </c>
      <c r="C38" s="38" t="str">
        <f>IF(R38="する","☑","□")&amp;$Q38</f>
        <v>□飲料水１１項目検査※</v>
      </c>
      <c r="D38" s="39"/>
      <c r="E38" s="39"/>
      <c r="F38" s="39"/>
      <c r="G38" s="38" t="str">
        <f>IF(S38="する","☑","□")&amp;$Q38</f>
        <v>□飲料水１１項目検査※</v>
      </c>
      <c r="H38" s="39"/>
      <c r="I38" s="39"/>
      <c r="J38" s="39"/>
      <c r="K38" s="38" t="str">
        <f>IF(T38="する","☑","□")&amp;$Q38</f>
        <v>□飲料水１１項目検査※</v>
      </c>
      <c r="L38" s="39"/>
      <c r="M38" s="39"/>
      <c r="N38" s="121"/>
      <c r="Q38" s="283" t="s">
        <v>246</v>
      </c>
      <c r="R38" s="284"/>
      <c r="S38" s="284"/>
      <c r="T38" s="284"/>
    </row>
    <row r="39" spans="2:21" ht="18" customHeight="1" x14ac:dyDescent="0.15">
      <c r="B39" s="362"/>
      <c r="C39" s="42" t="str">
        <f t="shared" ref="C39:C42" si="5">IF(R39="する","☑","□")&amp;$Q39</f>
        <v>□鉄</v>
      </c>
      <c r="D39" s="20"/>
      <c r="E39" s="20"/>
      <c r="F39" s="20"/>
      <c r="G39" s="42" t="str">
        <f t="shared" ref="G39:G42" si="6">IF(S39="する","☑","□")&amp;$Q39</f>
        <v>□鉄</v>
      </c>
      <c r="H39" s="233"/>
      <c r="I39" s="20"/>
      <c r="J39" s="20"/>
      <c r="K39" s="42" t="str">
        <f t="shared" ref="K39:K42" si="7">IF(T39="する","☑","□")&amp;$Q39</f>
        <v>□鉄</v>
      </c>
      <c r="L39" s="233"/>
      <c r="M39" s="20"/>
      <c r="N39" s="120"/>
      <c r="Q39" s="282" t="s">
        <v>195</v>
      </c>
      <c r="R39" s="284"/>
      <c r="S39" s="284"/>
      <c r="T39" s="284"/>
    </row>
    <row r="40" spans="2:21" ht="18" customHeight="1" x14ac:dyDescent="0.15">
      <c r="B40" s="362"/>
      <c r="C40" s="172" t="str">
        <f t="shared" si="5"/>
        <v>□マンガン</v>
      </c>
      <c r="D40" s="233"/>
      <c r="E40" s="233"/>
      <c r="F40" s="233"/>
      <c r="G40" s="172" t="str">
        <f t="shared" si="6"/>
        <v>□マンガン</v>
      </c>
      <c r="H40" s="233"/>
      <c r="I40" s="233"/>
      <c r="J40" s="233"/>
      <c r="K40" s="172" t="str">
        <f t="shared" si="7"/>
        <v>□マンガン</v>
      </c>
      <c r="L40" s="233"/>
      <c r="M40" s="233"/>
      <c r="N40" s="234"/>
      <c r="Q40" s="282" t="s">
        <v>196</v>
      </c>
      <c r="R40" s="284"/>
      <c r="S40" s="284"/>
      <c r="T40" s="284"/>
    </row>
    <row r="41" spans="2:21" ht="18" customHeight="1" x14ac:dyDescent="0.15">
      <c r="B41" s="362"/>
      <c r="C41" s="42" t="str">
        <f t="shared" si="5"/>
        <v>□硬度</v>
      </c>
      <c r="D41" s="20"/>
      <c r="E41" s="20"/>
      <c r="F41" s="20"/>
      <c r="G41" s="42" t="str">
        <f t="shared" si="6"/>
        <v>□硬度</v>
      </c>
      <c r="H41" s="20"/>
      <c r="I41" s="20"/>
      <c r="J41" s="20"/>
      <c r="K41" s="42" t="str">
        <f t="shared" si="7"/>
        <v>□硬度</v>
      </c>
      <c r="L41" s="20"/>
      <c r="M41" s="20"/>
      <c r="N41" s="120"/>
      <c r="Q41" s="282" t="s">
        <v>197</v>
      </c>
      <c r="R41" s="284"/>
      <c r="S41" s="284"/>
      <c r="T41" s="284"/>
    </row>
    <row r="42" spans="2:21" ht="18" customHeight="1" x14ac:dyDescent="0.15">
      <c r="B42" s="362"/>
      <c r="C42" s="172" t="str">
        <f t="shared" si="5"/>
        <v>□その他</v>
      </c>
      <c r="D42" s="408" t="str">
        <f>IF(R43&lt;&gt;"",R43,"")</f>
        <v/>
      </c>
      <c r="E42" s="408"/>
      <c r="F42" s="485"/>
      <c r="G42" s="172" t="str">
        <f t="shared" si="6"/>
        <v>□その他</v>
      </c>
      <c r="H42" s="408" t="str">
        <f>IF(S43&lt;&gt;"",S43,"")</f>
        <v/>
      </c>
      <c r="I42" s="408"/>
      <c r="J42" s="485"/>
      <c r="K42" s="172" t="str">
        <f t="shared" si="7"/>
        <v>□その他</v>
      </c>
      <c r="L42" s="408" t="str">
        <f>IF(T43&lt;&gt;"",T43,"")</f>
        <v/>
      </c>
      <c r="M42" s="408"/>
      <c r="N42" s="409"/>
      <c r="Q42" s="282" t="s">
        <v>198</v>
      </c>
      <c r="R42" s="284"/>
      <c r="S42" s="284"/>
      <c r="T42" s="284"/>
    </row>
    <row r="43" spans="2:21" ht="18" customHeight="1" thickBot="1" x14ac:dyDescent="0.2">
      <c r="B43" s="363"/>
      <c r="C43" s="126"/>
      <c r="D43" s="410" t="str">
        <f>IF(R44&lt;&gt;"",R44,"")</f>
        <v/>
      </c>
      <c r="E43" s="410"/>
      <c r="F43" s="486"/>
      <c r="G43" s="126"/>
      <c r="H43" s="410" t="str">
        <f>IF(S44&lt;&gt;"",S44,"")</f>
        <v/>
      </c>
      <c r="I43" s="410"/>
      <c r="J43" s="486"/>
      <c r="K43" s="126"/>
      <c r="L43" s="410" t="str">
        <f>IF(T44&lt;&gt;"",T44,"")</f>
        <v/>
      </c>
      <c r="M43" s="410"/>
      <c r="N43" s="411"/>
      <c r="R43" s="280"/>
      <c r="S43" s="280"/>
      <c r="T43" s="280"/>
    </row>
    <row r="44" spans="2:21" ht="18" customHeight="1" thickTop="1" x14ac:dyDescent="0.15">
      <c r="B44" s="359" t="s">
        <v>6</v>
      </c>
      <c r="C44" s="42"/>
      <c r="D44" s="20"/>
      <c r="E44" s="20"/>
      <c r="F44" s="20"/>
      <c r="G44" s="42"/>
      <c r="H44" s="20"/>
      <c r="I44" s="20"/>
      <c r="J44" s="20"/>
      <c r="K44" s="42"/>
      <c r="L44" s="20"/>
      <c r="M44" s="20"/>
      <c r="N44" s="250"/>
      <c r="R44" s="212"/>
      <c r="S44" s="212"/>
      <c r="T44" s="212"/>
    </row>
    <row r="45" spans="2:21" ht="18" customHeight="1" x14ac:dyDescent="0.15">
      <c r="B45" s="360"/>
      <c r="C45" s="42"/>
      <c r="D45" s="20"/>
      <c r="E45" s="20"/>
      <c r="F45" s="20"/>
      <c r="G45" s="42"/>
      <c r="H45" s="20"/>
      <c r="I45" s="20"/>
      <c r="J45" s="20"/>
      <c r="K45" s="42"/>
      <c r="L45" s="20"/>
      <c r="M45" s="20"/>
      <c r="N45" s="208"/>
    </row>
    <row r="46" spans="2:21" ht="18" customHeight="1" x14ac:dyDescent="0.15">
      <c r="B46" s="360"/>
      <c r="C46" s="42"/>
      <c r="D46" s="20"/>
      <c r="E46" s="20"/>
      <c r="F46" s="20"/>
      <c r="G46" s="42"/>
      <c r="H46" s="20"/>
      <c r="I46" s="20"/>
      <c r="J46" s="20"/>
      <c r="K46" s="42"/>
      <c r="L46" s="20"/>
      <c r="M46" s="20"/>
      <c r="N46" s="208"/>
    </row>
    <row r="47" spans="2:21" ht="20.100000000000001" customHeight="1" x14ac:dyDescent="0.15">
      <c r="B47" s="154" t="s">
        <v>153</v>
      </c>
      <c r="C47" s="448" t="str">
        <f>IF(R47&lt;&gt;"",TEXT(R47,"#,##0"),"")&amp;" 円 "</f>
        <v xml:space="preserve"> 円 </v>
      </c>
      <c r="D47" s="449" t="str">
        <f t="shared" ref="D47" si="8">IF(S47&lt;&gt;"",S47,"")</f>
        <v/>
      </c>
      <c r="E47" s="244" t="str">
        <f>"("&amp;IF(R49&lt;&gt;"",R49,"税抜・税込")&amp;")"</f>
        <v>(税抜・税込)</v>
      </c>
      <c r="F47" s="245" t="str">
        <f>IF(R50="領収済み","☑","□")&amp;" 領収済 "</f>
        <v xml:space="preserve">□ 領収済 </v>
      </c>
      <c r="G47" s="448" t="str">
        <f>IF(S47&lt;&gt;"",TEXT(S47,"#,##0"),"")&amp;" 円 "</f>
        <v xml:space="preserve"> 円 </v>
      </c>
      <c r="H47" s="449" t="str">
        <f t="shared" ref="H47" si="9">IF(W47&lt;&gt;"",W47,"")</f>
        <v/>
      </c>
      <c r="I47" s="244" t="str">
        <f>"("&amp;IF(S49&lt;&gt;"",S49,"税抜・税込")&amp;")"</f>
        <v>(税抜・税込)</v>
      </c>
      <c r="J47" s="245" t="str">
        <f>IF(S50="領収済み","☑","□")&amp;" 領収済 "</f>
        <v xml:space="preserve">□ 領収済 </v>
      </c>
      <c r="K47" s="448" t="str">
        <f>IF(T47&lt;&gt;"",TEXT(T47,"#,##0"),"")&amp;" 円 "</f>
        <v xml:space="preserve"> 円 </v>
      </c>
      <c r="L47" s="449" t="str">
        <f t="shared" ref="L47" si="10">IF(AA47&lt;&gt;"",AA47,"")</f>
        <v/>
      </c>
      <c r="M47" s="244" t="str">
        <f>"("&amp;IF(T49&lt;&gt;"",T49,"税抜・税込")&amp;")"</f>
        <v>(税抜・税込)</v>
      </c>
      <c r="N47" s="251" t="str">
        <f>IF(T50="領収済み","☑","□")&amp;" 領収済 "</f>
        <v xml:space="preserve">□ 領収済 </v>
      </c>
      <c r="Q47" s="193" t="s">
        <v>207</v>
      </c>
      <c r="R47" s="217"/>
      <c r="S47" s="217"/>
      <c r="T47" s="217"/>
      <c r="U47" t="s">
        <v>210</v>
      </c>
    </row>
    <row r="48" spans="2:21" ht="9.9499999999999993" customHeight="1" x14ac:dyDescent="0.15">
      <c r="B48" s="20"/>
      <c r="H48" s="79"/>
      <c r="I48" s="89"/>
      <c r="J48" s="79"/>
      <c r="K48" s="79"/>
      <c r="L48" s="79"/>
      <c r="M48" s="79"/>
      <c r="N48" s="79"/>
    </row>
    <row r="49" spans="2:20" ht="14.1" customHeight="1" x14ac:dyDescent="0.15">
      <c r="B49" s="163" t="s">
        <v>243</v>
      </c>
      <c r="G49" s="123"/>
      <c r="H49" s="79"/>
      <c r="I49" s="252"/>
      <c r="J49" s="79"/>
      <c r="K49" s="79"/>
      <c r="L49" s="79"/>
      <c r="M49" s="79"/>
      <c r="N49" s="79"/>
      <c r="Q49" s="193" t="s">
        <v>208</v>
      </c>
      <c r="R49" s="211"/>
      <c r="S49" s="211"/>
      <c r="T49" s="211"/>
    </row>
    <row r="50" spans="2:20" ht="14.1" customHeight="1" x14ac:dyDescent="0.15">
      <c r="B50" s="163" t="s">
        <v>231</v>
      </c>
      <c r="C50" s="162"/>
      <c r="D50" s="162"/>
      <c r="E50" s="162"/>
      <c r="F50" s="162"/>
      <c r="G50" s="162"/>
      <c r="H50" s="162"/>
      <c r="I50" s="162"/>
      <c r="J50" s="162"/>
      <c r="K50" s="162"/>
      <c r="L50" s="162"/>
      <c r="M50" s="162"/>
      <c r="N50" s="162"/>
      <c r="Q50" s="193" t="s">
        <v>209</v>
      </c>
      <c r="R50" s="211"/>
      <c r="S50" s="211"/>
      <c r="T50" s="211"/>
    </row>
    <row r="51" spans="2:20" ht="14.1" customHeight="1" x14ac:dyDescent="0.15">
      <c r="B51" s="163" t="s">
        <v>228</v>
      </c>
      <c r="C51" s="160"/>
      <c r="D51" s="160"/>
      <c r="E51" s="160"/>
      <c r="F51" s="160"/>
      <c r="G51" s="160"/>
      <c r="H51" s="160"/>
      <c r="I51" s="160"/>
      <c r="J51" s="160"/>
      <c r="K51" s="160"/>
      <c r="L51" s="160"/>
      <c r="M51" s="160"/>
      <c r="N51" s="160"/>
      <c r="O51" s="160"/>
    </row>
    <row r="52" spans="2:20" ht="14.1" customHeight="1" x14ac:dyDescent="0.15">
      <c r="B52" s="20" t="s">
        <v>229</v>
      </c>
      <c r="H52" s="79"/>
      <c r="I52" s="89"/>
      <c r="J52" s="79"/>
      <c r="K52" s="79"/>
      <c r="L52" s="79"/>
      <c r="M52" s="79"/>
      <c r="N52" s="79"/>
    </row>
    <row r="53" spans="2:20" ht="14.1" customHeight="1" x14ac:dyDescent="0.15">
      <c r="B53" s="20" t="s">
        <v>230</v>
      </c>
      <c r="H53" s="3"/>
      <c r="J53" s="5"/>
      <c r="K53" s="5"/>
      <c r="L53" s="5"/>
      <c r="M53" s="5"/>
    </row>
    <row r="54" spans="2:20" ht="27.95" customHeight="1" x14ac:dyDescent="0.2">
      <c r="B54" s="164" t="s">
        <v>162</v>
      </c>
    </row>
    <row r="55" spans="2:20" ht="16.5" customHeight="1" x14ac:dyDescent="0.15">
      <c r="B55" s="20"/>
    </row>
    <row r="56" spans="2:20" ht="11.1" customHeight="1" x14ac:dyDescent="0.15">
      <c r="B56" s="147"/>
    </row>
    <row r="57" spans="2:20" ht="11.1" customHeight="1" x14ac:dyDescent="0.15"/>
    <row r="58" spans="2:20" ht="11.1" customHeight="1" x14ac:dyDescent="0.15">
      <c r="B58" s="123"/>
      <c r="O58" s="176"/>
    </row>
    <row r="59" spans="2:20" x14ac:dyDescent="0.15">
      <c r="B59" s="20"/>
      <c r="C59" s="4"/>
    </row>
  </sheetData>
  <mergeCells count="81">
    <mergeCell ref="B7:B13"/>
    <mergeCell ref="D8:J8"/>
    <mergeCell ref="L8:N8"/>
    <mergeCell ref="C9:J9"/>
    <mergeCell ref="K9:M9"/>
    <mergeCell ref="C13:D13"/>
    <mergeCell ref="E13:J13"/>
    <mergeCell ref="K13:N13"/>
    <mergeCell ref="L10:N10"/>
    <mergeCell ref="C11:J11"/>
    <mergeCell ref="L11:N11"/>
    <mergeCell ref="C12:J12"/>
    <mergeCell ref="L12:N12"/>
    <mergeCell ref="F1:J2"/>
    <mergeCell ref="F3:J3"/>
    <mergeCell ref="C6:E6"/>
    <mergeCell ref="J6:K6"/>
    <mergeCell ref="L6:N6"/>
    <mergeCell ref="B16:B19"/>
    <mergeCell ref="D16:H16"/>
    <mergeCell ref="K16:N16"/>
    <mergeCell ref="C17:H17"/>
    <mergeCell ref="J17:N17"/>
    <mergeCell ref="C19:H19"/>
    <mergeCell ref="J19:N19"/>
    <mergeCell ref="B20:E20"/>
    <mergeCell ref="F20:N20"/>
    <mergeCell ref="B22:C22"/>
    <mergeCell ref="B23:C23"/>
    <mergeCell ref="D23:G23"/>
    <mergeCell ref="H23:K23"/>
    <mergeCell ref="G31:H31"/>
    <mergeCell ref="K31:L31"/>
    <mergeCell ref="B24:C25"/>
    <mergeCell ref="D24:K24"/>
    <mergeCell ref="L24:N24"/>
    <mergeCell ref="D25:G25"/>
    <mergeCell ref="H25:K25"/>
    <mergeCell ref="B27:B30"/>
    <mergeCell ref="C34:D34"/>
    <mergeCell ref="C35:D35"/>
    <mergeCell ref="C32:D32"/>
    <mergeCell ref="C33:D33"/>
    <mergeCell ref="C31:D31"/>
    <mergeCell ref="B44:B46"/>
    <mergeCell ref="C47:D47"/>
    <mergeCell ref="G47:H47"/>
    <mergeCell ref="K47:L47"/>
    <mergeCell ref="B38:B43"/>
    <mergeCell ref="D42:F42"/>
    <mergeCell ref="D43:F43"/>
    <mergeCell ref="H42:J42"/>
    <mergeCell ref="H43:J43"/>
    <mergeCell ref="L42:N42"/>
    <mergeCell ref="L43:N43"/>
    <mergeCell ref="E37:F37"/>
    <mergeCell ref="G27:J27"/>
    <mergeCell ref="G28:J28"/>
    <mergeCell ref="G29:J29"/>
    <mergeCell ref="G30:J30"/>
    <mergeCell ref="G33:H33"/>
    <mergeCell ref="G34:H34"/>
    <mergeCell ref="G35:H35"/>
    <mergeCell ref="I35:J35"/>
    <mergeCell ref="I37:J37"/>
    <mergeCell ref="G32:H32"/>
    <mergeCell ref="C27:F27"/>
    <mergeCell ref="C28:F28"/>
    <mergeCell ref="C29:F29"/>
    <mergeCell ref="C30:F30"/>
    <mergeCell ref="E35:F35"/>
    <mergeCell ref="M37:N37"/>
    <mergeCell ref="K27:N27"/>
    <mergeCell ref="K28:N28"/>
    <mergeCell ref="K29:N29"/>
    <mergeCell ref="K30:N30"/>
    <mergeCell ref="K33:L33"/>
    <mergeCell ref="K34:L34"/>
    <mergeCell ref="K32:L32"/>
    <mergeCell ref="K35:L35"/>
    <mergeCell ref="M35:N35"/>
  </mergeCells>
  <phoneticPr fontId="37"/>
  <dataValidations count="7">
    <dataValidation type="list" allowBlank="1" showInputMessage="1" showErrorMessage="1" sqref="R50:T50" xr:uid="{00000000-0002-0000-0500-000000000000}">
      <formula1>"領収済み"</formula1>
    </dataValidation>
    <dataValidation type="list" allowBlank="1" showInputMessage="1" showErrorMessage="1" sqref="R49:T49" xr:uid="{00000000-0002-0000-0500-000001000000}">
      <formula1>"税抜,税込"</formula1>
    </dataValidation>
    <dataValidation type="list" allowBlank="1" showInputMessage="1" showErrorMessage="1" sqref="R37:T37" xr:uid="{00000000-0002-0000-0500-000002000000}">
      <formula1>"なし,あり"</formula1>
    </dataValidation>
    <dataValidation type="list" allowBlank="1" showInputMessage="1" showErrorMessage="1" sqref="R35:T35" xr:uid="{00000000-0002-0000-0500-000003000000}">
      <formula1>"既設,新設"</formula1>
    </dataValidation>
    <dataValidation type="list" allowBlank="1" showInputMessage="1" showErrorMessage="1" sqref="R38:T42" xr:uid="{00000000-0002-0000-0500-000004000000}">
      <formula1>"する"</formula1>
    </dataValidation>
    <dataValidation type="list" allowBlank="1" showInputMessage="1" showErrorMessage="1" sqref="R24" xr:uid="{00000000-0002-0000-0500-000005000000}">
      <formula1>"窓口持込,郵送"</formula1>
    </dataValidation>
    <dataValidation type="list" allowBlank="1" showInputMessage="1" showErrorMessage="1" sqref="R23" xr:uid="{00000000-0002-0000-0500-000006000000}">
      <formula1>"依頼者,その他,すこやか採取,すこやか受取"</formula1>
    </dataValidation>
  </dataValidations>
  <printOptions horizontalCentered="1"/>
  <pageMargins left="0.62992125984251968" right="0.19685039370078741" top="0.11811023622047245" bottom="0.11811023622047245" header="0.19685039370078741" footer="0.19685039370078741"/>
  <pageSetup paperSize="9" scale="9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T59"/>
  <sheetViews>
    <sheetView showGridLines="0" zoomScaleNormal="100" workbookViewId="0">
      <selection activeCell="R6" sqref="R6"/>
    </sheetView>
  </sheetViews>
  <sheetFormatPr defaultRowHeight="13.5" x14ac:dyDescent="0.15"/>
  <cols>
    <col min="1" max="1" width="3.5" customWidth="1"/>
    <col min="2" max="2" width="7.25" style="1" customWidth="1"/>
    <col min="3" max="14" width="7.25" customWidth="1"/>
    <col min="15" max="15" width="3.625" customWidth="1"/>
    <col min="16" max="16" width="3.75" customWidth="1"/>
    <col min="17" max="17" width="12.375" customWidth="1"/>
    <col min="18" max="20" width="12.75" customWidth="1"/>
  </cols>
  <sheetData>
    <row r="1" spans="1:20" ht="13.5" customHeight="1" x14ac:dyDescent="0.15">
      <c r="C1" s="81"/>
      <c r="D1" s="81"/>
      <c r="E1" s="81"/>
      <c r="F1" s="339" t="s">
        <v>140</v>
      </c>
      <c r="G1" s="339"/>
      <c r="H1" s="339"/>
      <c r="I1" s="339"/>
      <c r="J1" s="339"/>
      <c r="K1" s="81"/>
      <c r="L1" s="81"/>
    </row>
    <row r="2" spans="1:20" ht="13.5" customHeight="1" x14ac:dyDescent="0.15">
      <c r="B2" s="81"/>
      <c r="C2" s="81"/>
      <c r="D2" s="81"/>
      <c r="E2" s="81"/>
      <c r="F2" s="339"/>
      <c r="G2" s="339"/>
      <c r="H2" s="339"/>
      <c r="I2" s="339"/>
      <c r="J2" s="339"/>
      <c r="K2" s="81"/>
      <c r="L2" s="81"/>
      <c r="M2" s="141" t="s">
        <v>148</v>
      </c>
      <c r="N2" s="141" t="s">
        <v>149</v>
      </c>
    </row>
    <row r="3" spans="1:20" ht="13.5" customHeight="1" x14ac:dyDescent="0.15">
      <c r="B3"/>
      <c r="F3" s="340" t="s">
        <v>152</v>
      </c>
      <c r="G3" s="340"/>
      <c r="H3" s="340"/>
      <c r="I3" s="340"/>
      <c r="J3" s="340"/>
      <c r="L3" s="6"/>
      <c r="M3" s="140"/>
      <c r="N3" s="140"/>
    </row>
    <row r="4" spans="1:20" ht="9.9499999999999993" customHeight="1" x14ac:dyDescent="0.15">
      <c r="B4" s="6"/>
      <c r="C4" s="6"/>
      <c r="D4" s="6"/>
      <c r="E4" s="6"/>
      <c r="F4" s="6"/>
      <c r="G4" s="6"/>
      <c r="H4" s="6"/>
      <c r="I4" s="6"/>
      <c r="J4" s="6"/>
      <c r="K4" s="6"/>
      <c r="L4" s="6"/>
      <c r="M4" s="140"/>
      <c r="N4" s="140"/>
    </row>
    <row r="5" spans="1:20" ht="14.1" customHeight="1" thickBot="1" x14ac:dyDescent="0.2">
      <c r="B5" s="161" t="s">
        <v>161</v>
      </c>
      <c r="C5" s="7"/>
      <c r="D5" s="7"/>
      <c r="E5" s="7"/>
      <c r="M5" s="139"/>
      <c r="N5" s="139"/>
    </row>
    <row r="6" spans="1:20" ht="21.95" customHeight="1" thickTop="1" thickBot="1" x14ac:dyDescent="0.2">
      <c r="B6" s="151" t="s">
        <v>5</v>
      </c>
      <c r="C6" s="414" t="str">
        <f>IF(R6&lt;&gt;"",IF(ISNUMBER(R6),YEAR(R6)&amp;" 年 "&amp;MONTH(R6)&amp;" 月 "&amp;DAY(R6)&amp;" 日 ",R6),"　 年　   月　   日")</f>
        <v>　 年　   月　   日</v>
      </c>
      <c r="D6" s="415"/>
      <c r="E6" s="416"/>
      <c r="F6" s="149" t="s">
        <v>157</v>
      </c>
      <c r="G6" s="238"/>
      <c r="H6" s="232" t="s">
        <v>155</v>
      </c>
      <c r="I6" s="238"/>
      <c r="J6" s="338" t="s">
        <v>156</v>
      </c>
      <c r="K6" s="338"/>
      <c r="L6" s="452"/>
      <c r="M6" s="452"/>
      <c r="N6" s="453"/>
      <c r="Q6" s="193" t="s">
        <v>248</v>
      </c>
      <c r="R6" s="209"/>
    </row>
    <row r="7" spans="1:20" ht="15.95" customHeight="1" thickTop="1" x14ac:dyDescent="0.15">
      <c r="B7" s="417" t="s">
        <v>126</v>
      </c>
      <c r="C7" s="172" t="s">
        <v>136</v>
      </c>
      <c r="D7" s="233"/>
      <c r="E7" s="14"/>
      <c r="F7" s="14"/>
      <c r="G7" s="14"/>
      <c r="H7" s="14"/>
      <c r="I7" s="14"/>
      <c r="J7" s="14"/>
      <c r="K7" s="172" t="s">
        <v>130</v>
      </c>
      <c r="L7" s="14"/>
      <c r="M7" s="14"/>
      <c r="N7" s="90"/>
    </row>
    <row r="8" spans="1:20" ht="9.9499999999999993" customHeight="1" x14ac:dyDescent="0.15">
      <c r="B8" s="341"/>
      <c r="C8" s="74" t="s">
        <v>127</v>
      </c>
      <c r="D8" s="426"/>
      <c r="E8" s="426"/>
      <c r="F8" s="426"/>
      <c r="G8" s="426"/>
      <c r="H8" s="426"/>
      <c r="I8" s="426"/>
      <c r="J8" s="427"/>
      <c r="K8" s="74" t="s">
        <v>127</v>
      </c>
      <c r="L8" s="426"/>
      <c r="M8" s="426"/>
      <c r="N8" s="428"/>
    </row>
    <row r="9" spans="1:20" ht="26.1" customHeight="1" x14ac:dyDescent="0.15">
      <c r="B9" s="341"/>
      <c r="C9" s="429" t="str">
        <f>IF(R9&lt;&gt;"",R9,"")</f>
        <v/>
      </c>
      <c r="D9" s="430"/>
      <c r="E9" s="430"/>
      <c r="F9" s="430"/>
      <c r="G9" s="430"/>
      <c r="H9" s="430"/>
      <c r="I9" s="430"/>
      <c r="J9" s="431"/>
      <c r="K9" s="432" t="str">
        <f>IF(T9&lt;&gt;"",T9,"")</f>
        <v/>
      </c>
      <c r="L9" s="433"/>
      <c r="M9" s="433"/>
      <c r="N9" s="91" t="s">
        <v>9</v>
      </c>
      <c r="Q9" s="193" t="s">
        <v>211</v>
      </c>
      <c r="R9" s="221"/>
      <c r="S9" s="193" t="s">
        <v>215</v>
      </c>
      <c r="T9" s="221"/>
    </row>
    <row r="10" spans="1:20" ht="15.95" customHeight="1" x14ac:dyDescent="0.15">
      <c r="B10" s="341"/>
      <c r="C10" s="75" t="s">
        <v>180</v>
      </c>
      <c r="D10" s="184" t="str">
        <f>"〒"&amp;IF(R10&lt;&gt;"",R10,"")</f>
        <v>〒</v>
      </c>
      <c r="E10" s="13"/>
      <c r="F10" s="13"/>
      <c r="G10" s="13"/>
      <c r="H10" s="13"/>
      <c r="I10" s="13"/>
      <c r="J10" s="13"/>
      <c r="K10" s="85" t="s">
        <v>142</v>
      </c>
      <c r="L10" s="471" t="str">
        <f>IF(T10&lt;&gt;"",T10,"")</f>
        <v/>
      </c>
      <c r="M10" s="471"/>
      <c r="N10" s="472"/>
      <c r="Q10" s="193" t="s">
        <v>212</v>
      </c>
      <c r="R10" s="221"/>
      <c r="S10" s="193" t="s">
        <v>216</v>
      </c>
      <c r="T10" s="221"/>
    </row>
    <row r="11" spans="1:20" ht="15.95" customHeight="1" x14ac:dyDescent="0.15">
      <c r="B11" s="341"/>
      <c r="C11" s="434" t="str">
        <f t="shared" ref="C11:C12" si="0">IF(R11&lt;&gt;"",R11,"")</f>
        <v/>
      </c>
      <c r="D11" s="435"/>
      <c r="E11" s="435"/>
      <c r="F11" s="435"/>
      <c r="G11" s="435"/>
      <c r="H11" s="435"/>
      <c r="I11" s="435"/>
      <c r="J11" s="436"/>
      <c r="K11" s="44" t="s">
        <v>143</v>
      </c>
      <c r="L11" s="473" t="str">
        <f t="shared" ref="L11:L12" si="1">IF(T11&lt;&gt;"",T11,"")</f>
        <v/>
      </c>
      <c r="M11" s="473"/>
      <c r="N11" s="474"/>
      <c r="Q11" s="193" t="s">
        <v>213</v>
      </c>
      <c r="R11" s="221"/>
      <c r="S11" s="193" t="s">
        <v>217</v>
      </c>
      <c r="T11" s="221"/>
    </row>
    <row r="12" spans="1:20" s="185" customFormat="1" ht="15.95" customHeight="1" x14ac:dyDescent="0.15">
      <c r="B12" s="341"/>
      <c r="C12" s="429" t="str">
        <f t="shared" si="0"/>
        <v/>
      </c>
      <c r="D12" s="430"/>
      <c r="E12" s="430"/>
      <c r="F12" s="430"/>
      <c r="G12" s="430"/>
      <c r="H12" s="430"/>
      <c r="I12" s="430"/>
      <c r="J12" s="431"/>
      <c r="K12" s="86" t="s">
        <v>144</v>
      </c>
      <c r="L12" s="475" t="str">
        <f t="shared" si="1"/>
        <v/>
      </c>
      <c r="M12" s="475"/>
      <c r="N12" s="476"/>
      <c r="Q12" s="193" t="s">
        <v>214</v>
      </c>
      <c r="R12" s="221"/>
      <c r="S12" s="193" t="s">
        <v>218</v>
      </c>
      <c r="T12" s="221"/>
    </row>
    <row r="13" spans="1:20" ht="18" customHeight="1" thickBot="1" x14ac:dyDescent="0.2">
      <c r="B13" s="342"/>
      <c r="C13" s="357" t="s">
        <v>36</v>
      </c>
      <c r="D13" s="358"/>
      <c r="E13" s="420" t="str">
        <f>IF(R13&lt;&gt;"",R13,"")</f>
        <v/>
      </c>
      <c r="F13" s="420"/>
      <c r="G13" s="420"/>
      <c r="H13" s="420"/>
      <c r="I13" s="420"/>
      <c r="J13" s="420"/>
      <c r="K13" s="418" t="s">
        <v>182</v>
      </c>
      <c r="L13" s="418"/>
      <c r="M13" s="418"/>
      <c r="N13" s="419"/>
      <c r="Q13" s="193" t="s">
        <v>222</v>
      </c>
      <c r="R13" s="221"/>
    </row>
    <row r="14" spans="1:20" ht="11.1" customHeight="1" thickTop="1" x14ac:dyDescent="0.15">
      <c r="B14" s="15"/>
      <c r="C14" s="14"/>
      <c r="D14" s="14"/>
      <c r="E14" s="14"/>
      <c r="F14" s="16"/>
      <c r="G14" s="16"/>
      <c r="H14" s="16"/>
      <c r="I14" s="17"/>
      <c r="J14" s="17"/>
      <c r="K14" s="17"/>
      <c r="L14" s="17"/>
      <c r="M14" s="17"/>
      <c r="N14" s="17"/>
    </row>
    <row r="15" spans="1:20" ht="15.95" customHeight="1" thickBot="1" x14ac:dyDescent="0.2">
      <c r="A15" s="2"/>
      <c r="B15" s="18" t="s">
        <v>131</v>
      </c>
      <c r="C15" s="18"/>
      <c r="D15" s="18"/>
      <c r="E15" s="18"/>
      <c r="F15" s="18"/>
      <c r="G15" s="18"/>
      <c r="H15" s="18"/>
      <c r="I15" s="98"/>
      <c r="J15" s="14"/>
      <c r="K15" s="14"/>
      <c r="L15" s="14"/>
      <c r="M15" s="14"/>
      <c r="N15" s="14"/>
    </row>
    <row r="16" spans="1:20" ht="15.95" customHeight="1" thickTop="1" x14ac:dyDescent="0.15">
      <c r="B16" s="318" t="s">
        <v>133</v>
      </c>
      <c r="C16" s="99" t="s">
        <v>129</v>
      </c>
      <c r="D16" s="454"/>
      <c r="E16" s="454"/>
      <c r="F16" s="454"/>
      <c r="G16" s="454"/>
      <c r="H16" s="454"/>
      <c r="I16" s="304"/>
      <c r="J16" s="189"/>
      <c r="K16" s="454"/>
      <c r="L16" s="454"/>
      <c r="M16" s="454"/>
      <c r="N16" s="455"/>
      <c r="Q16" s="224" t="s">
        <v>221</v>
      </c>
      <c r="R16" s="225"/>
      <c r="S16" s="230"/>
      <c r="T16" s="225"/>
    </row>
    <row r="17" spans="2:20" ht="20.100000000000001" customHeight="1" x14ac:dyDescent="0.15">
      <c r="B17" s="319"/>
      <c r="C17" s="477" t="str">
        <f>IF(R17&lt;&gt;"",R17,"")</f>
        <v/>
      </c>
      <c r="D17" s="478"/>
      <c r="E17" s="478"/>
      <c r="F17" s="478"/>
      <c r="G17" s="478"/>
      <c r="H17" s="478"/>
      <c r="I17" s="307"/>
      <c r="J17" s="478" t="str">
        <f>IF(T17&lt;&gt;"",T17,"")</f>
        <v/>
      </c>
      <c r="K17" s="478"/>
      <c r="L17" s="478"/>
      <c r="M17" s="478"/>
      <c r="N17" s="479"/>
      <c r="Q17" s="226" t="s">
        <v>219</v>
      </c>
      <c r="R17" s="227"/>
      <c r="S17" s="226"/>
      <c r="T17" s="227"/>
    </row>
    <row r="18" spans="2:20" ht="15.95" customHeight="1" x14ac:dyDescent="0.15">
      <c r="B18" s="319"/>
      <c r="C18" s="172" t="s">
        <v>181</v>
      </c>
      <c r="D18" s="20" t="str">
        <f>"〒"&amp;IF(R18&lt;&gt;"",R18,"")</f>
        <v>〒</v>
      </c>
      <c r="E18" s="20"/>
      <c r="F18" s="20"/>
      <c r="G18" s="190"/>
      <c r="H18" s="190"/>
      <c r="I18" s="306"/>
      <c r="J18" s="233"/>
      <c r="K18" s="20"/>
      <c r="L18" s="20"/>
      <c r="M18" s="20"/>
      <c r="N18" s="103"/>
      <c r="Q18" s="226" t="s">
        <v>212</v>
      </c>
      <c r="R18" s="227"/>
      <c r="S18" s="226"/>
      <c r="T18" s="227"/>
    </row>
    <row r="19" spans="2:20" ht="20.100000000000001" customHeight="1" thickBot="1" x14ac:dyDescent="0.2">
      <c r="B19" s="319"/>
      <c r="C19" s="437" t="str">
        <f>IF(R19&lt;&gt;"",R19,"")</f>
        <v/>
      </c>
      <c r="D19" s="438"/>
      <c r="E19" s="438"/>
      <c r="F19" s="438"/>
      <c r="G19" s="438"/>
      <c r="H19" s="438"/>
      <c r="I19" s="305"/>
      <c r="J19" s="438" t="str">
        <f>IF(T19&lt;&gt;"",T19,"")</f>
        <v/>
      </c>
      <c r="K19" s="438"/>
      <c r="L19" s="438"/>
      <c r="M19" s="438"/>
      <c r="N19" s="445"/>
      <c r="Q19" s="228" t="s">
        <v>213</v>
      </c>
      <c r="R19" s="229"/>
      <c r="S19" s="228"/>
      <c r="T19" s="229"/>
    </row>
    <row r="20" spans="2:20" ht="24" customHeight="1" thickBot="1" x14ac:dyDescent="0.2">
      <c r="B20" s="315" t="s">
        <v>132</v>
      </c>
      <c r="C20" s="316"/>
      <c r="D20" s="316"/>
      <c r="E20" s="317"/>
      <c r="F20" s="456" t="str">
        <f>IF(R20&lt;&gt;"",R20,"")</f>
        <v/>
      </c>
      <c r="G20" s="457"/>
      <c r="H20" s="457"/>
      <c r="I20" s="457"/>
      <c r="J20" s="457"/>
      <c r="K20" s="457"/>
      <c r="L20" s="457"/>
      <c r="M20" s="457"/>
      <c r="N20" s="458"/>
      <c r="Q20" s="222" t="s">
        <v>220</v>
      </c>
      <c r="R20" s="223"/>
    </row>
    <row r="21" spans="2:20" ht="14.1" customHeight="1" thickTop="1" thickBot="1" x14ac:dyDescent="0.2">
      <c r="B21" s="21"/>
      <c r="C21" s="22"/>
      <c r="D21" s="20"/>
      <c r="E21" s="20"/>
      <c r="F21" s="20"/>
      <c r="G21" s="242"/>
      <c r="H21" s="242"/>
      <c r="I21" s="21"/>
      <c r="J21" s="20"/>
      <c r="K21" s="20"/>
      <c r="L21" s="20"/>
      <c r="M21" s="20"/>
      <c r="N21" s="233"/>
    </row>
    <row r="22" spans="2:20" ht="21.95" customHeight="1" thickTop="1" x14ac:dyDescent="0.15">
      <c r="B22" s="313" t="s">
        <v>134</v>
      </c>
      <c r="C22" s="314"/>
      <c r="D22" s="192">
        <f>IF(R22&lt;&gt;"",R22,"")</f>
        <v>1</v>
      </c>
      <c r="E22" s="134" t="s">
        <v>276</v>
      </c>
      <c r="F22" s="135"/>
      <c r="G22" s="135"/>
      <c r="H22" s="135"/>
      <c r="I22" s="136"/>
      <c r="J22" s="137"/>
      <c r="K22" s="138"/>
      <c r="L22" s="145"/>
      <c r="M22" s="25"/>
      <c r="N22" s="26"/>
      <c r="Q22" s="193" t="s">
        <v>193</v>
      </c>
      <c r="R22" s="211">
        <v>1</v>
      </c>
    </row>
    <row r="23" spans="2:20" ht="21.95" customHeight="1" x14ac:dyDescent="0.15">
      <c r="B23" s="311" t="s">
        <v>159</v>
      </c>
      <c r="C23" s="312"/>
      <c r="D23" s="439" t="str">
        <f>"　 採取者：　"&amp;IF(R23="依頼者","☑","□")&amp;"依頼者　　"&amp;IF(R23="その他","☑","□")&amp;" その他"</f>
        <v>　 採取者：　□依頼者　　□ その他</v>
      </c>
      <c r="E23" s="440"/>
      <c r="F23" s="440"/>
      <c r="G23" s="440"/>
      <c r="H23" s="459" t="str">
        <f>"（"&amp;IF(AND(R23="その他",S23&lt;&gt;""),S23,"　　　　　　　　　　　　　　　")&amp;"）"</f>
        <v>（　　　　　　　　　　　　　　　）</v>
      </c>
      <c r="I23" s="459"/>
      <c r="J23" s="459"/>
      <c r="K23" s="460"/>
      <c r="L23" s="127" t="str">
        <f>" "&amp;IF(LEFT(R23,4)="すこやか","☑","□")&amp;" 自社 "&amp;IF(LEFT(R23,4)="すこやか",RIGHT(R23,2),"採取 ・ 受取")</f>
        <v xml:space="preserve"> □ 自社 採取 ・ 受取</v>
      </c>
      <c r="M23" s="20"/>
      <c r="N23" s="8"/>
      <c r="Q23" s="193" t="s">
        <v>189</v>
      </c>
      <c r="R23" s="211"/>
      <c r="S23" s="212"/>
    </row>
    <row r="24" spans="2:20" ht="21.95" customHeight="1" x14ac:dyDescent="0.15">
      <c r="B24" s="344" t="s">
        <v>160</v>
      </c>
      <c r="C24" s="345"/>
      <c r="D24" s="464" t="str">
        <f>" 持込方法：　"&amp;IF(R24="窓口持込","☑","□")&amp;" 窓口持込　　　"&amp;IF(R24="郵送","☑","□")&amp;" 郵送（　/　送付）→（　/　着）"</f>
        <v xml:space="preserve"> 持込方法：　□ 窓口持込　　　□ 郵送（　/　送付）→（　/　着）</v>
      </c>
      <c r="E24" s="465"/>
      <c r="F24" s="465"/>
      <c r="G24" s="465"/>
      <c r="H24" s="466"/>
      <c r="I24" s="466"/>
      <c r="J24" s="466"/>
      <c r="K24" s="467"/>
      <c r="L24" s="468" t="str">
        <f>"　（"&amp;IF(AND(LEFT(R23,4)="すこやか",S23&lt;&gt;""),S23,"氏名　   　　  　　　")&amp;"）"</f>
        <v>　（氏名　   　　  　　　）</v>
      </c>
      <c r="M24" s="469"/>
      <c r="N24" s="470"/>
      <c r="Q24" s="193" t="s">
        <v>190</v>
      </c>
      <c r="R24" s="211"/>
    </row>
    <row r="25" spans="2:20" ht="21.95" customHeight="1" thickBot="1" x14ac:dyDescent="0.2">
      <c r="B25" s="346"/>
      <c r="C25" s="347"/>
      <c r="D25" s="441" t="s">
        <v>191</v>
      </c>
      <c r="E25" s="442"/>
      <c r="F25" s="442"/>
      <c r="G25" s="442"/>
      <c r="H25" s="443" t="str">
        <f>"（"&amp;IF(R25&lt;&gt;"",R25,"　　　　　　　　　　　　　　　")&amp;"）"</f>
        <v>（　　　　　　　　　　　　　　　）</v>
      </c>
      <c r="I25" s="443"/>
      <c r="J25" s="443"/>
      <c r="K25" s="444"/>
      <c r="L25" s="146"/>
      <c r="M25" s="27"/>
      <c r="N25" s="28"/>
      <c r="Q25" s="216" t="s">
        <v>192</v>
      </c>
      <c r="R25" s="212"/>
    </row>
    <row r="26" spans="2:20" ht="14.1" customHeight="1" thickTop="1" thickBot="1" x14ac:dyDescent="0.2">
      <c r="B26" s="21"/>
      <c r="C26" s="29"/>
      <c r="D26" s="14"/>
      <c r="E26" s="14"/>
      <c r="F26" s="30"/>
      <c r="G26" s="30"/>
      <c r="H26" s="14"/>
      <c r="I26" s="14"/>
      <c r="J26" s="14"/>
      <c r="K26" s="14"/>
      <c r="L26" s="20"/>
      <c r="M26" s="20"/>
      <c r="N26" s="14"/>
    </row>
    <row r="27" spans="2:20" ht="18" customHeight="1" thickTop="1" x14ac:dyDescent="0.15">
      <c r="B27" s="364" t="s">
        <v>0</v>
      </c>
      <c r="C27" s="461" t="str">
        <f t="shared" ref="C27:C30" si="2">IF(R27&lt;&gt;"",R27,"")</f>
        <v/>
      </c>
      <c r="D27" s="462"/>
      <c r="E27" s="462"/>
      <c r="F27" s="482"/>
      <c r="G27" s="461" t="str">
        <f>IF(S27&lt;&gt;"",S27,"")</f>
        <v/>
      </c>
      <c r="H27" s="462"/>
      <c r="I27" s="462"/>
      <c r="J27" s="482"/>
      <c r="K27" s="390" t="s">
        <v>244</v>
      </c>
      <c r="L27" s="391"/>
      <c r="M27" s="391"/>
      <c r="N27" s="392"/>
      <c r="Q27" s="193" t="s">
        <v>204</v>
      </c>
      <c r="R27" s="212"/>
      <c r="S27" s="212"/>
    </row>
    <row r="28" spans="2:20" ht="18" customHeight="1" x14ac:dyDescent="0.15">
      <c r="B28" s="365"/>
      <c r="C28" s="421" t="str">
        <f t="shared" si="2"/>
        <v/>
      </c>
      <c r="D28" s="422"/>
      <c r="E28" s="422"/>
      <c r="F28" s="483"/>
      <c r="G28" s="421" t="str">
        <f t="shared" ref="G28:G30" si="3">IF(S28&lt;&gt;"",S28,"")</f>
        <v/>
      </c>
      <c r="H28" s="422"/>
      <c r="I28" s="422"/>
      <c r="J28" s="483"/>
      <c r="K28" s="254" t="s">
        <v>234</v>
      </c>
      <c r="L28" s="253" t="s">
        <v>235</v>
      </c>
      <c r="M28" s="14"/>
      <c r="N28" s="256"/>
      <c r="Q28" s="193" t="s">
        <v>205</v>
      </c>
      <c r="R28" s="212"/>
      <c r="S28" s="212"/>
    </row>
    <row r="29" spans="2:20" ht="18" customHeight="1" x14ac:dyDescent="0.15">
      <c r="B29" s="365"/>
      <c r="C29" s="421" t="str">
        <f t="shared" si="2"/>
        <v/>
      </c>
      <c r="D29" s="422"/>
      <c r="E29" s="422"/>
      <c r="F29" s="483"/>
      <c r="G29" s="421" t="str">
        <f t="shared" si="3"/>
        <v/>
      </c>
      <c r="H29" s="422"/>
      <c r="I29" s="422"/>
      <c r="J29" s="483"/>
      <c r="K29" s="399" t="s">
        <v>236</v>
      </c>
      <c r="L29" s="400"/>
      <c r="M29" s="400"/>
      <c r="N29" s="401"/>
      <c r="O29" s="385" t="s">
        <v>233</v>
      </c>
      <c r="Q29" s="193" t="s">
        <v>206</v>
      </c>
      <c r="R29" s="212"/>
      <c r="S29" s="212"/>
    </row>
    <row r="30" spans="2:20" ht="18" customHeight="1" thickBot="1" x14ac:dyDescent="0.2">
      <c r="B30" s="366"/>
      <c r="C30" s="432" t="str">
        <f t="shared" si="2"/>
        <v/>
      </c>
      <c r="D30" s="433"/>
      <c r="E30" s="433"/>
      <c r="F30" s="484"/>
      <c r="G30" s="432" t="str">
        <f t="shared" si="3"/>
        <v/>
      </c>
      <c r="H30" s="433"/>
      <c r="I30" s="433"/>
      <c r="J30" s="484"/>
      <c r="K30" s="259"/>
      <c r="L30" s="260"/>
      <c r="M30" s="260"/>
      <c r="N30" s="261"/>
      <c r="O30" s="385"/>
      <c r="Q30" s="214" t="s">
        <v>245</v>
      </c>
      <c r="R30" s="212"/>
      <c r="S30" s="212"/>
    </row>
    <row r="31" spans="2:20" ht="18" customHeight="1" thickTop="1" x14ac:dyDescent="0.15">
      <c r="B31" s="153" t="s">
        <v>7</v>
      </c>
      <c r="C31" s="450" t="str">
        <f>IF(R31&lt;&gt;"",IF(ISNUMBER(R31),YEAR(R31)&amp;" / "&amp;MONTH(R31)&amp;" / "&amp;DAY(R31),R31),"　 年　   月　   日")</f>
        <v>　 年　   月　   日</v>
      </c>
      <c r="D31" s="451"/>
      <c r="E31" s="69" t="s">
        <v>8</v>
      </c>
      <c r="F31" s="25"/>
      <c r="G31" s="450" t="str">
        <f>IF(S31&lt;&gt;"",IF(ISNUMBER(S31),YEAR(S31)&amp;" / "&amp;MONTH(S31)&amp;" / "&amp;DAY(S31),S31),"　 年　   月　   日")</f>
        <v>　 年　   月　   日</v>
      </c>
      <c r="H31" s="451"/>
      <c r="I31" s="69" t="s">
        <v>8</v>
      </c>
      <c r="J31" s="25"/>
      <c r="K31" s="395">
        <v>43405</v>
      </c>
      <c r="L31" s="396"/>
      <c r="M31" s="273" t="s">
        <v>8</v>
      </c>
      <c r="N31" s="257"/>
      <c r="O31" s="385"/>
      <c r="Q31" s="277" t="s">
        <v>185</v>
      </c>
      <c r="R31" s="278"/>
      <c r="S31" s="278"/>
    </row>
    <row r="32" spans="2:20" ht="18" customHeight="1" x14ac:dyDescent="0.15">
      <c r="B32" s="152" t="s">
        <v>1</v>
      </c>
      <c r="C32" s="352" t="str">
        <f>IF(R32&lt;&gt;"",R32,"：")</f>
        <v>：</v>
      </c>
      <c r="D32" s="353"/>
      <c r="E32" s="195"/>
      <c r="F32" s="20"/>
      <c r="G32" s="352" t="str">
        <f>IF(S32&lt;&gt;"",S32,"：")</f>
        <v>：</v>
      </c>
      <c r="H32" s="353"/>
      <c r="I32" s="195"/>
      <c r="J32" s="20"/>
      <c r="K32" s="397">
        <v>0.375</v>
      </c>
      <c r="L32" s="398"/>
      <c r="M32" s="388" t="s">
        <v>239</v>
      </c>
      <c r="N32" s="389"/>
      <c r="O32" s="385"/>
      <c r="Q32" s="193" t="s">
        <v>186</v>
      </c>
      <c r="R32" s="210"/>
      <c r="S32" s="210"/>
    </row>
    <row r="33" spans="2:20" ht="18" customHeight="1" x14ac:dyDescent="0.15">
      <c r="B33" s="152" t="s">
        <v>2</v>
      </c>
      <c r="C33" s="424" t="str">
        <f>IF(R33&lt;&gt;"",IF(ISNUMBER(R33),R33&amp;" ℃",R33),"　　　　 　℃")</f>
        <v>　　　　 　℃</v>
      </c>
      <c r="D33" s="425"/>
      <c r="E33" s="195"/>
      <c r="F33" s="20"/>
      <c r="G33" s="424" t="str">
        <f>IF(S33&lt;&gt;"",IF(ISNUMBER(S33),S33&amp;" ℃",S33),"　　　　 　℃")</f>
        <v>　　　　 　℃</v>
      </c>
      <c r="H33" s="425"/>
      <c r="I33" s="195"/>
      <c r="J33" s="20"/>
      <c r="K33" s="386" t="s">
        <v>237</v>
      </c>
      <c r="L33" s="387"/>
      <c r="M33" s="388"/>
      <c r="N33" s="389"/>
      <c r="O33" s="385"/>
      <c r="Q33" s="193" t="s">
        <v>187</v>
      </c>
      <c r="R33" s="211"/>
      <c r="S33" s="211"/>
      <c r="T33" t="s">
        <v>247</v>
      </c>
    </row>
    <row r="34" spans="2:20" ht="18" customHeight="1" thickBot="1" x14ac:dyDescent="0.2">
      <c r="B34" s="152" t="s">
        <v>3</v>
      </c>
      <c r="C34" s="424" t="str">
        <f>IF(R34&lt;&gt;"",IF(ISNUMBER(R34),R34&amp;" ℃",R34),"　　　　 　℃")</f>
        <v>　　　　 　℃</v>
      </c>
      <c r="D34" s="425"/>
      <c r="E34" s="196"/>
      <c r="F34" s="19"/>
      <c r="G34" s="424" t="str">
        <f>IF(S34&lt;&gt;"",IF(ISNUMBER(S34),S34&amp;" ℃",S34),"　　　　 　℃")</f>
        <v>　　　　 　℃</v>
      </c>
      <c r="H34" s="425"/>
      <c r="I34" s="196"/>
      <c r="J34" s="19"/>
      <c r="K34" s="386" t="s">
        <v>238</v>
      </c>
      <c r="L34" s="387"/>
      <c r="M34" s="388"/>
      <c r="N34" s="389"/>
      <c r="O34" s="385"/>
      <c r="Q34" s="214" t="s">
        <v>188</v>
      </c>
      <c r="R34" s="215"/>
      <c r="S34" s="215"/>
      <c r="T34" t="s">
        <v>247</v>
      </c>
    </row>
    <row r="35" spans="2:20" ht="18" customHeight="1" thickTop="1" x14ac:dyDescent="0.15">
      <c r="B35" s="152" t="s">
        <v>29</v>
      </c>
      <c r="C35" s="412" t="str">
        <f>IF(R35="既設","☑","□")&amp;"既設　"&amp;IF(R35="新設","☑","□")&amp;"新設"</f>
        <v>□既設　□新設</v>
      </c>
      <c r="D35" s="413"/>
      <c r="E35" s="381"/>
      <c r="F35" s="481"/>
      <c r="G35" s="412" t="str">
        <f>IF(S35="既設","☑","□")&amp;"既設　"&amp;IF(S35="新設","☑","□")&amp;"新設"</f>
        <v>□既設　□新設</v>
      </c>
      <c r="H35" s="413"/>
      <c r="I35" s="381"/>
      <c r="J35" s="481"/>
      <c r="K35" s="402" t="s">
        <v>240</v>
      </c>
      <c r="L35" s="403"/>
      <c r="M35" s="403"/>
      <c r="N35" s="404"/>
      <c r="O35" s="385"/>
      <c r="Q35" s="277" t="s">
        <v>199</v>
      </c>
      <c r="R35" s="279"/>
      <c r="S35" s="279"/>
    </row>
    <row r="36" spans="2:20" ht="18" customHeight="1" x14ac:dyDescent="0.15">
      <c r="B36" s="153" t="s">
        <v>28</v>
      </c>
      <c r="C36" s="205" t="str">
        <f>IF(R36&lt;&gt;"",R36,"")</f>
        <v/>
      </c>
      <c r="D36" s="231" t="s">
        <v>34</v>
      </c>
      <c r="E36" s="71"/>
      <c r="F36" s="41"/>
      <c r="G36" s="205" t="str">
        <f>IF(S36&lt;&gt;"",S36,"")</f>
        <v/>
      </c>
      <c r="H36" s="231" t="s">
        <v>34</v>
      </c>
      <c r="I36" s="71"/>
      <c r="J36" s="41"/>
      <c r="K36" s="267">
        <v>10</v>
      </c>
      <c r="L36" s="268" t="s">
        <v>34</v>
      </c>
      <c r="M36" s="269"/>
      <c r="N36" s="274"/>
      <c r="O36" s="385"/>
      <c r="Q36" s="193" t="s">
        <v>201</v>
      </c>
      <c r="R36" s="211"/>
      <c r="S36" s="211"/>
      <c r="T36" t="s">
        <v>202</v>
      </c>
    </row>
    <row r="37" spans="2:20" ht="18" customHeight="1" thickBot="1" x14ac:dyDescent="0.2">
      <c r="B37" s="153" t="s">
        <v>33</v>
      </c>
      <c r="C37" s="72" t="str">
        <f>IF(R37="なし","☑","□")&amp;"なし　"&amp;IF(LEFT(R37,2)="あり","☑","□")&amp;"あり"</f>
        <v>□なし　□あり</v>
      </c>
      <c r="D37" s="20"/>
      <c r="E37" s="381"/>
      <c r="F37" s="481"/>
      <c r="G37" s="72" t="str">
        <f>IF(S37="なし","☑","□")&amp;"なし　"&amp;IF(LEFT(S37,2)="あり","☑","□")&amp;"あり"</f>
        <v>□なし　□あり</v>
      </c>
      <c r="H37" s="20"/>
      <c r="I37" s="381"/>
      <c r="J37" s="481"/>
      <c r="K37" s="270" t="s">
        <v>241</v>
      </c>
      <c r="L37" s="271"/>
      <c r="M37" s="272"/>
      <c r="N37" s="275"/>
      <c r="O37" s="385"/>
      <c r="Q37" s="285" t="s">
        <v>200</v>
      </c>
      <c r="R37" s="286"/>
      <c r="S37" s="286"/>
    </row>
    <row r="38" spans="2:20" ht="18" customHeight="1" thickTop="1" x14ac:dyDescent="0.15">
      <c r="B38" s="361" t="s">
        <v>4</v>
      </c>
      <c r="C38" s="38" t="str">
        <f>IF(R38="する","☑","□")&amp;$Q38</f>
        <v>□飲料水１１項目検査※</v>
      </c>
      <c r="D38" s="39"/>
      <c r="E38" s="39"/>
      <c r="F38" s="39"/>
      <c r="G38" s="38" t="str">
        <f>IF(S38="する","☑","□")&amp;$Q38</f>
        <v>□飲料水１１項目検査※</v>
      </c>
      <c r="H38" s="39"/>
      <c r="I38" s="39"/>
      <c r="J38" s="39"/>
      <c r="K38" s="127" t="s">
        <v>259</v>
      </c>
      <c r="L38" s="20"/>
      <c r="M38" s="20"/>
      <c r="N38" s="257"/>
      <c r="O38" s="385"/>
      <c r="Q38" s="283" t="s">
        <v>246</v>
      </c>
      <c r="R38" s="284"/>
      <c r="S38" s="284"/>
    </row>
    <row r="39" spans="2:20" ht="18" customHeight="1" x14ac:dyDescent="0.15">
      <c r="B39" s="362"/>
      <c r="C39" s="42" t="str">
        <f t="shared" ref="C39:C42" si="4">IF(R39="する","☑","□")&amp;$Q39</f>
        <v>□鉄</v>
      </c>
      <c r="D39" s="20"/>
      <c r="E39" s="20"/>
      <c r="F39" s="20"/>
      <c r="G39" s="42" t="str">
        <f t="shared" ref="G39:G42" si="5">IF(S39="する","☑","□")&amp;$Q39</f>
        <v>□鉄</v>
      </c>
      <c r="H39" s="233"/>
      <c r="I39" s="20"/>
      <c r="J39" s="20"/>
      <c r="K39" s="127" t="s">
        <v>256</v>
      </c>
      <c r="L39" s="233"/>
      <c r="M39" s="20"/>
      <c r="N39" s="257"/>
      <c r="O39" s="385"/>
      <c r="Q39" s="282" t="s">
        <v>195</v>
      </c>
      <c r="R39" s="284"/>
      <c r="S39" s="211"/>
    </row>
    <row r="40" spans="2:20" ht="18" customHeight="1" x14ac:dyDescent="0.15">
      <c r="B40" s="362"/>
      <c r="C40" s="172" t="str">
        <f t="shared" si="4"/>
        <v>□マンガン</v>
      </c>
      <c r="D40" s="233"/>
      <c r="E40" s="233"/>
      <c r="F40" s="233"/>
      <c r="G40" s="172" t="str">
        <f t="shared" si="5"/>
        <v>□マンガン</v>
      </c>
      <c r="H40" s="233"/>
      <c r="I40" s="233"/>
      <c r="J40" s="233"/>
      <c r="K40" s="255" t="s">
        <v>257</v>
      </c>
      <c r="L40" s="233"/>
      <c r="M40" s="233"/>
      <c r="N40" s="258"/>
      <c r="O40" s="385"/>
      <c r="Q40" s="282" t="s">
        <v>196</v>
      </c>
      <c r="R40" s="284"/>
      <c r="S40" s="284"/>
    </row>
    <row r="41" spans="2:20" ht="18" customHeight="1" x14ac:dyDescent="0.15">
      <c r="B41" s="362"/>
      <c r="C41" s="42" t="str">
        <f t="shared" si="4"/>
        <v>□硬度</v>
      </c>
      <c r="D41" s="20"/>
      <c r="E41" s="20"/>
      <c r="F41" s="20"/>
      <c r="G41" s="42" t="str">
        <f t="shared" si="5"/>
        <v>□硬度</v>
      </c>
      <c r="H41" s="20"/>
      <c r="I41" s="20"/>
      <c r="J41" s="20"/>
      <c r="K41" s="127" t="s">
        <v>253</v>
      </c>
      <c r="L41" s="20"/>
      <c r="M41" s="20"/>
      <c r="N41" s="257"/>
      <c r="O41" s="385"/>
      <c r="Q41" s="282" t="s">
        <v>197</v>
      </c>
      <c r="R41" s="284"/>
      <c r="S41" s="211"/>
    </row>
    <row r="42" spans="2:20" ht="18" customHeight="1" x14ac:dyDescent="0.15">
      <c r="B42" s="362"/>
      <c r="C42" s="42" t="str">
        <f t="shared" si="4"/>
        <v>□その他</v>
      </c>
      <c r="D42" s="408" t="str">
        <f>IF(R43&lt;&gt;"",R43,"")</f>
        <v/>
      </c>
      <c r="E42" s="408"/>
      <c r="F42" s="485"/>
      <c r="G42" s="42" t="str">
        <f t="shared" si="5"/>
        <v>□その他</v>
      </c>
      <c r="H42" s="408" t="str">
        <f>IF(S43&lt;&gt;"",S43,"")</f>
        <v/>
      </c>
      <c r="I42" s="408"/>
      <c r="J42" s="485"/>
      <c r="K42" s="127" t="s">
        <v>258</v>
      </c>
      <c r="L42" s="276" t="s">
        <v>242</v>
      </c>
      <c r="M42" s="20"/>
      <c r="N42" s="257"/>
      <c r="O42" s="385"/>
      <c r="Q42" s="282" t="s">
        <v>198</v>
      </c>
      <c r="R42" s="284"/>
      <c r="S42" s="211"/>
    </row>
    <row r="43" spans="2:20" ht="18" customHeight="1" thickBot="1" x14ac:dyDescent="0.2">
      <c r="B43" s="363"/>
      <c r="C43" s="126"/>
      <c r="D43" s="410" t="str">
        <f>IF(R44&lt;&gt;"",R44,"")</f>
        <v/>
      </c>
      <c r="E43" s="410"/>
      <c r="F43" s="486"/>
      <c r="G43" s="126"/>
      <c r="H43" s="410" t="str">
        <f>IF(S44&lt;&gt;"",S44,"")</f>
        <v/>
      </c>
      <c r="I43" s="410"/>
      <c r="J43" s="486"/>
      <c r="K43" s="262"/>
      <c r="L43" s="263"/>
      <c r="M43" s="263"/>
      <c r="N43" s="264"/>
      <c r="O43" s="385"/>
      <c r="R43" s="280"/>
      <c r="S43" s="280"/>
    </row>
    <row r="44" spans="2:20" ht="18" customHeight="1" thickTop="1" x14ac:dyDescent="0.15">
      <c r="B44" s="359" t="s">
        <v>6</v>
      </c>
      <c r="C44" s="42"/>
      <c r="D44" s="20"/>
      <c r="E44" s="20"/>
      <c r="F44" s="20"/>
      <c r="G44" s="42"/>
      <c r="H44" s="20"/>
      <c r="I44" s="20"/>
      <c r="J44" s="20"/>
      <c r="K44" s="42"/>
      <c r="L44" s="20"/>
      <c r="M44" s="20"/>
      <c r="N44" s="257"/>
      <c r="O44" s="385"/>
      <c r="R44" s="212"/>
      <c r="S44" s="212"/>
    </row>
    <row r="45" spans="2:20" ht="18" customHeight="1" x14ac:dyDescent="0.15">
      <c r="B45" s="360"/>
      <c r="C45" s="42"/>
      <c r="D45" s="20"/>
      <c r="E45" s="20"/>
      <c r="F45" s="20"/>
      <c r="G45" s="42"/>
      <c r="H45" s="20"/>
      <c r="I45" s="20"/>
      <c r="J45" s="20"/>
      <c r="K45" s="42"/>
      <c r="L45" s="20"/>
      <c r="M45" s="20"/>
      <c r="N45" s="257"/>
      <c r="O45" s="385"/>
    </row>
    <row r="46" spans="2:20" ht="18" customHeight="1" x14ac:dyDescent="0.15">
      <c r="B46" s="360"/>
      <c r="C46" s="42"/>
      <c r="D46" s="20"/>
      <c r="E46" s="20"/>
      <c r="F46" s="20"/>
      <c r="G46" s="42"/>
      <c r="H46" s="20"/>
      <c r="I46" s="20"/>
      <c r="J46" s="20"/>
      <c r="K46" s="42"/>
      <c r="L46" s="20"/>
      <c r="M46" s="20"/>
      <c r="N46" s="257"/>
      <c r="O46" s="385"/>
    </row>
    <row r="47" spans="2:20" ht="20.100000000000001" customHeight="1" x14ac:dyDescent="0.15">
      <c r="B47" s="154" t="s">
        <v>153</v>
      </c>
      <c r="C47" s="448" t="str">
        <f>IF(R47&lt;&gt;"",TEXT(R47,"#,##0"),"")&amp;" 円 "</f>
        <v xml:space="preserve"> 円 </v>
      </c>
      <c r="D47" s="449" t="str">
        <f t="shared" ref="D47" si="6">IF(S47&lt;&gt;"",S47,"")</f>
        <v/>
      </c>
      <c r="E47" s="244" t="str">
        <f>"("&amp;IF(R49&lt;&gt;"",R49,"税抜・税込")&amp;")"</f>
        <v>(税抜・税込)</v>
      </c>
      <c r="F47" s="245" t="str">
        <f>IF(R50="領収済み","☑","□")&amp;" 領収済 "</f>
        <v xml:space="preserve">□ 領収済 </v>
      </c>
      <c r="G47" s="448" t="str">
        <f>IF(S47&lt;&gt;"",TEXT(S47,"#,##0"),"")&amp;" 円 "</f>
        <v xml:space="preserve"> 円 </v>
      </c>
      <c r="H47" s="449" t="str">
        <f t="shared" ref="H47" si="7">IF(V47&lt;&gt;"",V47,"")</f>
        <v/>
      </c>
      <c r="I47" s="244" t="str">
        <f>"("&amp;IF(S49&lt;&gt;"",S49,"税抜・税込")&amp;")"</f>
        <v>(税抜・税込)</v>
      </c>
      <c r="J47" s="245" t="str">
        <f>IF(S50="領収済み","☑","□")&amp;" 領収済 "</f>
        <v xml:space="preserve">□ 領収済 </v>
      </c>
      <c r="K47" s="393" t="s">
        <v>210</v>
      </c>
      <c r="L47" s="394"/>
      <c r="M47" s="265" t="s">
        <v>225</v>
      </c>
      <c r="N47" s="266" t="s">
        <v>224</v>
      </c>
      <c r="Q47" s="193" t="s">
        <v>207</v>
      </c>
      <c r="R47" s="217"/>
      <c r="S47" s="217"/>
      <c r="T47" t="s">
        <v>210</v>
      </c>
    </row>
    <row r="48" spans="2:20" ht="9.9499999999999993" customHeight="1" x14ac:dyDescent="0.15">
      <c r="B48" s="20"/>
      <c r="H48" s="79"/>
      <c r="I48" s="89"/>
      <c r="J48" s="79"/>
      <c r="K48" s="79"/>
      <c r="L48" s="79"/>
      <c r="M48" s="79"/>
      <c r="N48" s="79"/>
    </row>
    <row r="49" spans="2:19" ht="14.1" customHeight="1" x14ac:dyDescent="0.15">
      <c r="B49" s="163" t="s">
        <v>243</v>
      </c>
      <c r="G49" s="123"/>
      <c r="H49" s="79"/>
      <c r="I49" s="252"/>
      <c r="J49" s="79"/>
      <c r="K49" s="79"/>
      <c r="L49" s="79"/>
      <c r="M49" s="79"/>
      <c r="N49" s="79"/>
      <c r="Q49" s="193" t="s">
        <v>208</v>
      </c>
      <c r="R49" s="211"/>
      <c r="S49" s="211"/>
    </row>
    <row r="50" spans="2:19" ht="14.1" customHeight="1" x14ac:dyDescent="0.15">
      <c r="B50" s="163" t="s">
        <v>231</v>
      </c>
      <c r="C50" s="162"/>
      <c r="D50" s="162"/>
      <c r="E50" s="162"/>
      <c r="F50" s="162"/>
      <c r="G50" s="162"/>
      <c r="H50" s="162"/>
      <c r="I50" s="162"/>
      <c r="J50" s="162"/>
      <c r="K50" s="162"/>
      <c r="L50" s="162"/>
      <c r="M50" s="162"/>
      <c r="N50" s="162"/>
      <c r="Q50" s="193" t="s">
        <v>209</v>
      </c>
      <c r="R50" s="211"/>
      <c r="S50" s="211"/>
    </row>
    <row r="51" spans="2:19" ht="14.1" customHeight="1" x14ac:dyDescent="0.15">
      <c r="B51" s="163" t="s">
        <v>228</v>
      </c>
      <c r="C51" s="160"/>
      <c r="D51" s="160"/>
      <c r="E51" s="160"/>
      <c r="F51" s="160"/>
      <c r="G51" s="160"/>
      <c r="H51" s="160"/>
      <c r="I51" s="160"/>
      <c r="J51" s="160"/>
      <c r="K51" s="160"/>
      <c r="L51" s="160"/>
      <c r="M51" s="160"/>
      <c r="N51" s="160"/>
      <c r="O51" s="160"/>
    </row>
    <row r="52" spans="2:19" ht="14.1" customHeight="1" x14ac:dyDescent="0.15">
      <c r="B52" s="20" t="s">
        <v>229</v>
      </c>
      <c r="H52" s="79"/>
      <c r="I52" s="89"/>
      <c r="J52" s="79"/>
      <c r="K52" s="79"/>
      <c r="L52" s="79"/>
      <c r="M52" s="79"/>
      <c r="N52" s="79"/>
    </row>
    <row r="53" spans="2:19" ht="14.1" customHeight="1" x14ac:dyDescent="0.15">
      <c r="B53" s="20" t="s">
        <v>230</v>
      </c>
      <c r="H53" s="3"/>
      <c r="J53" s="5"/>
      <c r="K53" s="5"/>
      <c r="L53" s="5"/>
      <c r="M53" s="5"/>
    </row>
    <row r="54" spans="2:19" ht="27.95" customHeight="1" x14ac:dyDescent="0.2">
      <c r="B54" s="164" t="s">
        <v>162</v>
      </c>
    </row>
    <row r="55" spans="2:19" ht="16.5" customHeight="1" x14ac:dyDescent="0.15">
      <c r="B55" s="20"/>
    </row>
    <row r="56" spans="2:19" ht="11.1" customHeight="1" x14ac:dyDescent="0.15">
      <c r="B56" s="147"/>
    </row>
    <row r="57" spans="2:19" ht="11.1" customHeight="1" x14ac:dyDescent="0.15"/>
    <row r="58" spans="2:19" ht="11.1" customHeight="1" x14ac:dyDescent="0.15">
      <c r="B58" s="123"/>
      <c r="O58" s="176"/>
    </row>
    <row r="59" spans="2:19" x14ac:dyDescent="0.15">
      <c r="B59" s="20"/>
      <c r="C59" s="4"/>
    </row>
  </sheetData>
  <mergeCells count="77">
    <mergeCell ref="B7:B13"/>
    <mergeCell ref="D8:J8"/>
    <mergeCell ref="L8:N8"/>
    <mergeCell ref="C9:J9"/>
    <mergeCell ref="K9:M9"/>
    <mergeCell ref="C13:D13"/>
    <mergeCell ref="E13:J13"/>
    <mergeCell ref="K13:N13"/>
    <mergeCell ref="L10:N10"/>
    <mergeCell ref="C11:J11"/>
    <mergeCell ref="L11:N11"/>
    <mergeCell ref="C12:J12"/>
    <mergeCell ref="L12:N12"/>
    <mergeCell ref="F1:J2"/>
    <mergeCell ref="F3:J3"/>
    <mergeCell ref="C6:E6"/>
    <mergeCell ref="J6:K6"/>
    <mergeCell ref="L6:N6"/>
    <mergeCell ref="B16:B19"/>
    <mergeCell ref="D16:H16"/>
    <mergeCell ref="K16:N16"/>
    <mergeCell ref="C17:H17"/>
    <mergeCell ref="J17:N17"/>
    <mergeCell ref="C19:H19"/>
    <mergeCell ref="J19:N19"/>
    <mergeCell ref="B20:E20"/>
    <mergeCell ref="F20:N20"/>
    <mergeCell ref="B22:C22"/>
    <mergeCell ref="B23:C23"/>
    <mergeCell ref="D23:G23"/>
    <mergeCell ref="H23:K23"/>
    <mergeCell ref="B27:B30"/>
    <mergeCell ref="C27:F27"/>
    <mergeCell ref="G27:J27"/>
    <mergeCell ref="K27:N27"/>
    <mergeCell ref="C28:F28"/>
    <mergeCell ref="G28:J28"/>
    <mergeCell ref="C29:F29"/>
    <mergeCell ref="G29:J29"/>
    <mergeCell ref="K29:N29"/>
    <mergeCell ref="C30:F30"/>
    <mergeCell ref="G30:J30"/>
    <mergeCell ref="B24:C25"/>
    <mergeCell ref="D24:K24"/>
    <mergeCell ref="L24:N24"/>
    <mergeCell ref="D25:G25"/>
    <mergeCell ref="H25:K25"/>
    <mergeCell ref="C31:D31"/>
    <mergeCell ref="G31:H31"/>
    <mergeCell ref="K31:L31"/>
    <mergeCell ref="C32:D32"/>
    <mergeCell ref="G32:H32"/>
    <mergeCell ref="K32:L32"/>
    <mergeCell ref="G35:H35"/>
    <mergeCell ref="I35:J35"/>
    <mergeCell ref="C33:D33"/>
    <mergeCell ref="G33:H33"/>
    <mergeCell ref="K33:L33"/>
    <mergeCell ref="C34:D34"/>
    <mergeCell ref="G34:H34"/>
    <mergeCell ref="K34:L34"/>
    <mergeCell ref="B44:B46"/>
    <mergeCell ref="C47:D47"/>
    <mergeCell ref="G47:H47"/>
    <mergeCell ref="K47:L47"/>
    <mergeCell ref="O29:O46"/>
    <mergeCell ref="M32:N34"/>
    <mergeCell ref="K35:N35"/>
    <mergeCell ref="E37:F37"/>
    <mergeCell ref="I37:J37"/>
    <mergeCell ref="B38:B43"/>
    <mergeCell ref="D42:F42"/>
    <mergeCell ref="H42:J42"/>
    <mergeCell ref="D43:F43"/>
    <mergeCell ref="H43:J43"/>
    <mergeCell ref="C35:D35"/>
    <mergeCell ref="E35:F35"/>
  </mergeCells>
  <phoneticPr fontId="37"/>
  <dataValidations count="7">
    <dataValidation type="list" allowBlank="1" showInputMessage="1" showErrorMessage="1" sqref="R23" xr:uid="{00000000-0002-0000-0600-000000000000}">
      <formula1>"依頼者,その他,すこやか採取,すこやか受取"</formula1>
    </dataValidation>
    <dataValidation type="list" allowBlank="1" showInputMessage="1" showErrorMessage="1" sqref="R24" xr:uid="{00000000-0002-0000-0600-000001000000}">
      <formula1>"窓口持込,郵送"</formula1>
    </dataValidation>
    <dataValidation type="list" allowBlank="1" showInputMessage="1" showErrorMessage="1" sqref="R38:S42" xr:uid="{00000000-0002-0000-0600-000002000000}">
      <formula1>"する"</formula1>
    </dataValidation>
    <dataValidation type="list" allowBlank="1" showInputMessage="1" showErrorMessage="1" sqref="R35:S35" xr:uid="{00000000-0002-0000-0600-000003000000}">
      <formula1>"既設,新設"</formula1>
    </dataValidation>
    <dataValidation type="list" allowBlank="1" showInputMessage="1" showErrorMessage="1" sqref="R37:S37" xr:uid="{00000000-0002-0000-0600-000004000000}">
      <formula1>"なし,あり"</formula1>
    </dataValidation>
    <dataValidation type="list" allowBlank="1" showInputMessage="1" showErrorMessage="1" sqref="R49:S49" xr:uid="{00000000-0002-0000-0600-000005000000}">
      <formula1>"税抜,税込"</formula1>
    </dataValidation>
    <dataValidation type="list" allowBlank="1" showInputMessage="1" showErrorMessage="1" sqref="R50:S50" xr:uid="{00000000-0002-0000-0600-000006000000}">
      <formula1>"領収済み"</formula1>
    </dataValidation>
  </dataValidations>
  <printOptions horizontalCentered="1"/>
  <pageMargins left="0.62992125984251968" right="0.19685039370078741" top="0.11811023622047245" bottom="0.11811023622047245" header="0.19685039370078741" footer="0.19685039370078741"/>
  <pageSetup paperSize="9" scale="96"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FF0000"/>
    <pageSetUpPr fitToPage="1"/>
  </sheetPr>
  <dimension ref="A1:O58"/>
  <sheetViews>
    <sheetView showGridLines="0" zoomScaleNormal="100" workbookViewId="0">
      <selection activeCell="R17" sqref="R17"/>
    </sheetView>
  </sheetViews>
  <sheetFormatPr defaultRowHeight="13.5" x14ac:dyDescent="0.15"/>
  <cols>
    <col min="2" max="2" width="7.25" style="1" customWidth="1"/>
    <col min="3" max="14" width="7.25" customWidth="1"/>
    <col min="15" max="15" width="3.625" customWidth="1"/>
  </cols>
  <sheetData>
    <row r="1" spans="1:14" ht="13.5" customHeight="1" x14ac:dyDescent="0.15">
      <c r="C1" s="81"/>
      <c r="D1" s="81"/>
      <c r="E1" s="81"/>
      <c r="F1" s="339" t="s">
        <v>140</v>
      </c>
      <c r="G1" s="339"/>
      <c r="H1" s="339"/>
      <c r="I1" s="339"/>
      <c r="J1" s="339"/>
      <c r="K1" s="81"/>
      <c r="L1" s="81"/>
    </row>
    <row r="2" spans="1:14" ht="13.5" customHeight="1" x14ac:dyDescent="0.15">
      <c r="B2" s="81"/>
      <c r="C2" s="81"/>
      <c r="D2" s="81"/>
      <c r="E2" s="81"/>
      <c r="F2" s="339"/>
      <c r="G2" s="339"/>
      <c r="H2" s="339"/>
      <c r="I2" s="339"/>
      <c r="J2" s="339"/>
      <c r="K2" s="81"/>
      <c r="L2" s="81"/>
      <c r="M2" s="141" t="s">
        <v>148</v>
      </c>
      <c r="N2" s="141" t="s">
        <v>149</v>
      </c>
    </row>
    <row r="3" spans="1:14" ht="13.5" customHeight="1" x14ac:dyDescent="0.15">
      <c r="B3"/>
      <c r="F3" s="503" t="s">
        <v>152</v>
      </c>
      <c r="G3" s="503"/>
      <c r="H3" s="503"/>
      <c r="I3" s="503"/>
      <c r="J3" s="503"/>
      <c r="L3" s="6"/>
      <c r="M3" s="140"/>
      <c r="N3" s="140"/>
    </row>
    <row r="4" spans="1:14" ht="9.9499999999999993" customHeight="1" x14ac:dyDescent="0.15">
      <c r="B4" s="6"/>
      <c r="C4" s="6"/>
      <c r="D4" s="6"/>
      <c r="E4" s="6"/>
      <c r="F4" s="6"/>
      <c r="G4" s="6"/>
      <c r="H4" s="6"/>
      <c r="I4" s="6"/>
      <c r="J4" s="6"/>
      <c r="K4" s="6"/>
      <c r="L4" s="6"/>
      <c r="M4" s="140"/>
      <c r="N4" s="140"/>
    </row>
    <row r="5" spans="1:14" ht="14.1" customHeight="1" thickBot="1" x14ac:dyDescent="0.2">
      <c r="B5" s="161" t="s">
        <v>161</v>
      </c>
      <c r="C5" s="7"/>
      <c r="D5" s="7"/>
      <c r="E5" s="7"/>
      <c r="M5" s="139"/>
      <c r="N5" s="139"/>
    </row>
    <row r="6" spans="1:14" ht="21.95" customHeight="1" thickTop="1" thickBot="1" x14ac:dyDescent="0.2">
      <c r="B6" s="151" t="s">
        <v>5</v>
      </c>
      <c r="C6" s="504">
        <v>43266</v>
      </c>
      <c r="D6" s="505"/>
      <c r="E6" s="506"/>
      <c r="F6" s="149" t="s">
        <v>157</v>
      </c>
      <c r="G6" s="143"/>
      <c r="H6" s="166" t="s">
        <v>155</v>
      </c>
      <c r="I6" s="143"/>
      <c r="J6" s="338" t="s">
        <v>156</v>
      </c>
      <c r="K6" s="338"/>
      <c r="L6" s="143"/>
      <c r="M6" s="143"/>
      <c r="N6" s="144"/>
    </row>
    <row r="7" spans="1:14" ht="15.95" customHeight="1" thickTop="1" x14ac:dyDescent="0.15">
      <c r="B7" s="341" t="s">
        <v>126</v>
      </c>
      <c r="C7" s="168" t="s">
        <v>136</v>
      </c>
      <c r="D7" s="169"/>
      <c r="E7" s="14"/>
      <c r="F7" s="14"/>
      <c r="G7" s="14"/>
      <c r="H7" s="14"/>
      <c r="I7" s="14"/>
      <c r="J7" s="14"/>
      <c r="K7" s="168" t="s">
        <v>130</v>
      </c>
      <c r="L7" s="14"/>
      <c r="M7" s="14"/>
      <c r="N7" s="90"/>
    </row>
    <row r="8" spans="1:14" ht="9.9499999999999993" customHeight="1" x14ac:dyDescent="0.15">
      <c r="B8" s="341"/>
      <c r="C8" s="74" t="s">
        <v>172</v>
      </c>
      <c r="D8" s="182" t="s">
        <v>173</v>
      </c>
      <c r="E8" s="14"/>
      <c r="F8" s="14"/>
      <c r="G8" s="14"/>
      <c r="H8" s="14"/>
      <c r="I8" s="14"/>
      <c r="J8" s="14"/>
      <c r="K8" s="74" t="s">
        <v>127</v>
      </c>
      <c r="L8" s="243" t="s">
        <v>223</v>
      </c>
      <c r="M8" s="14"/>
      <c r="N8" s="90"/>
    </row>
    <row r="9" spans="1:14" ht="26.1" customHeight="1" x14ac:dyDescent="0.15">
      <c r="B9" s="341"/>
      <c r="C9" s="178" t="s">
        <v>171</v>
      </c>
      <c r="D9" s="11"/>
      <c r="E9" s="12"/>
      <c r="F9" s="12"/>
      <c r="G9" s="12"/>
      <c r="H9" s="12"/>
      <c r="I9" s="12"/>
      <c r="J9" s="82"/>
      <c r="K9" s="10"/>
      <c r="L9" s="507" t="s">
        <v>170</v>
      </c>
      <c r="M9" s="507"/>
      <c r="N9" s="91" t="s">
        <v>9</v>
      </c>
    </row>
    <row r="10" spans="1:14" ht="15.95" customHeight="1" x14ac:dyDescent="0.15">
      <c r="B10" s="341"/>
      <c r="C10" s="75" t="s">
        <v>164</v>
      </c>
      <c r="D10" s="13"/>
      <c r="E10" s="13"/>
      <c r="F10" s="13"/>
      <c r="G10" s="13"/>
      <c r="H10" s="13"/>
      <c r="I10" s="13"/>
      <c r="J10" s="13"/>
      <c r="K10" s="85" t="s">
        <v>142</v>
      </c>
      <c r="L10" s="489" t="s">
        <v>166</v>
      </c>
      <c r="M10" s="489"/>
      <c r="N10" s="490"/>
    </row>
    <row r="11" spans="1:14" ht="15.95" customHeight="1" x14ac:dyDescent="0.15">
      <c r="B11" s="341"/>
      <c r="C11" s="179" t="s">
        <v>165</v>
      </c>
      <c r="D11" s="14"/>
      <c r="E11" s="14"/>
      <c r="F11" s="14"/>
      <c r="G11" s="14"/>
      <c r="H11" s="14"/>
      <c r="I11" s="14"/>
      <c r="J11" s="14"/>
      <c r="K11" s="44" t="s">
        <v>143</v>
      </c>
      <c r="L11" s="491" t="s">
        <v>166</v>
      </c>
      <c r="M11" s="491"/>
      <c r="N11" s="492"/>
    </row>
    <row r="12" spans="1:14" s="185" customFormat="1" ht="15.95" customHeight="1" x14ac:dyDescent="0.15">
      <c r="B12" s="341"/>
      <c r="C12" s="9"/>
      <c r="D12" s="186"/>
      <c r="E12" s="14"/>
      <c r="F12" s="14"/>
      <c r="G12" s="14"/>
      <c r="H12" s="14"/>
      <c r="I12" s="187"/>
      <c r="J12" s="187"/>
      <c r="K12" s="86" t="s">
        <v>144</v>
      </c>
      <c r="L12" s="493" t="s">
        <v>166</v>
      </c>
      <c r="M12" s="493"/>
      <c r="N12" s="494"/>
    </row>
    <row r="13" spans="1:14" ht="18" customHeight="1" thickBot="1" x14ac:dyDescent="0.2">
      <c r="B13" s="342"/>
      <c r="C13" s="357" t="s">
        <v>36</v>
      </c>
      <c r="D13" s="358"/>
      <c r="E13" s="180" t="s">
        <v>174</v>
      </c>
      <c r="F13" s="95"/>
      <c r="G13" s="95"/>
      <c r="H13" s="95"/>
      <c r="I13" s="96"/>
      <c r="J13" s="96"/>
      <c r="K13" s="96"/>
      <c r="L13" s="96"/>
      <c r="M13" s="96"/>
      <c r="N13" s="97" t="s">
        <v>175</v>
      </c>
    </row>
    <row r="14" spans="1:14" ht="11.1" customHeight="1" thickTop="1" x14ac:dyDescent="0.15">
      <c r="B14" s="15"/>
      <c r="C14" s="14"/>
      <c r="D14" s="14"/>
      <c r="E14" s="14"/>
      <c r="F14" s="16"/>
      <c r="G14" s="16"/>
      <c r="H14" s="16"/>
      <c r="I14" s="17"/>
      <c r="J14" s="17"/>
      <c r="K14" s="17"/>
      <c r="L14" s="17"/>
      <c r="M14" s="17"/>
      <c r="N14" s="17"/>
    </row>
    <row r="15" spans="1:14" ht="15.95" customHeight="1" thickBot="1" x14ac:dyDescent="0.2">
      <c r="A15" s="2"/>
      <c r="B15" s="18" t="s">
        <v>131</v>
      </c>
      <c r="C15" s="18"/>
      <c r="D15" s="18"/>
      <c r="E15" s="18"/>
      <c r="F15" s="18"/>
      <c r="G15" s="18"/>
      <c r="H15" s="18"/>
      <c r="I15" s="98"/>
      <c r="J15" s="14"/>
      <c r="K15" s="14"/>
      <c r="L15" s="14"/>
      <c r="M15" s="14"/>
      <c r="N15" s="14"/>
    </row>
    <row r="16" spans="1:14" ht="15.95" customHeight="1" thickTop="1" x14ac:dyDescent="0.15">
      <c r="B16" s="318" t="s">
        <v>133</v>
      </c>
      <c r="C16" s="99" t="s">
        <v>129</v>
      </c>
      <c r="D16" s="100"/>
      <c r="E16" s="100"/>
      <c r="F16" s="100"/>
      <c r="G16" s="508"/>
      <c r="H16" s="508"/>
      <c r="I16" s="304"/>
      <c r="J16" s="189"/>
      <c r="K16" s="100"/>
      <c r="L16" s="100"/>
      <c r="M16" s="100"/>
      <c r="N16" s="101"/>
    </row>
    <row r="17" spans="2:15" ht="20.100000000000001" customHeight="1" x14ac:dyDescent="0.15">
      <c r="B17" s="319"/>
      <c r="C17" s="53"/>
      <c r="D17" s="19"/>
      <c r="E17" s="19"/>
      <c r="F17" s="19"/>
      <c r="G17" s="509"/>
      <c r="H17" s="509"/>
      <c r="I17" s="307"/>
      <c r="J17" s="303"/>
      <c r="K17" s="19"/>
      <c r="L17" s="19"/>
      <c r="M17" s="19"/>
      <c r="N17" s="102"/>
    </row>
    <row r="18" spans="2:15" ht="15.95" customHeight="1" x14ac:dyDescent="0.15">
      <c r="B18" s="319"/>
      <c r="C18" s="168" t="s">
        <v>128</v>
      </c>
      <c r="D18" s="20"/>
      <c r="E18" s="20"/>
      <c r="F18" s="20"/>
      <c r="G18" s="510"/>
      <c r="H18" s="510"/>
      <c r="I18" s="306"/>
      <c r="J18" s="233"/>
      <c r="K18" s="20"/>
      <c r="L18" s="20"/>
      <c r="M18" s="20"/>
      <c r="N18" s="103"/>
    </row>
    <row r="19" spans="2:15" ht="20.100000000000001" customHeight="1" x14ac:dyDescent="0.15">
      <c r="B19" s="319"/>
      <c r="C19" s="76"/>
      <c r="D19" s="20"/>
      <c r="E19" s="20"/>
      <c r="F19" s="20"/>
      <c r="G19" s="511"/>
      <c r="H19" s="511"/>
      <c r="I19" s="305"/>
      <c r="J19" s="20"/>
      <c r="K19" s="20"/>
      <c r="L19" s="20"/>
      <c r="M19" s="20"/>
      <c r="N19" s="170"/>
    </row>
    <row r="20" spans="2:15" ht="24" customHeight="1" thickBot="1" x14ac:dyDescent="0.2">
      <c r="B20" s="315" t="s">
        <v>132</v>
      </c>
      <c r="C20" s="316"/>
      <c r="D20" s="316"/>
      <c r="E20" s="317"/>
      <c r="F20" s="105"/>
      <c r="G20" s="106"/>
      <c r="H20" s="106"/>
      <c r="I20" s="107"/>
      <c r="J20" s="108"/>
      <c r="K20" s="108"/>
      <c r="L20" s="108"/>
      <c r="M20" s="108"/>
      <c r="N20" s="109"/>
    </row>
    <row r="21" spans="2:15" ht="14.1" customHeight="1" thickTop="1" thickBot="1" x14ac:dyDescent="0.2">
      <c r="B21" s="21"/>
      <c r="C21" s="22"/>
      <c r="D21" s="20"/>
      <c r="E21" s="20"/>
      <c r="F21" s="20"/>
      <c r="G21" s="167"/>
      <c r="H21" s="167"/>
      <c r="I21" s="21"/>
      <c r="J21" s="20"/>
      <c r="K21" s="20"/>
      <c r="L21" s="20"/>
      <c r="M21" s="20"/>
      <c r="N21" s="169"/>
    </row>
    <row r="22" spans="2:15" ht="21.95" customHeight="1" thickTop="1" x14ac:dyDescent="0.15">
      <c r="B22" s="313" t="s">
        <v>134</v>
      </c>
      <c r="C22" s="314"/>
      <c r="D22" s="181">
        <v>1</v>
      </c>
      <c r="E22" s="134" t="s">
        <v>276</v>
      </c>
      <c r="F22" s="135"/>
      <c r="G22" s="135"/>
      <c r="H22" s="135"/>
      <c r="I22" s="136"/>
      <c r="J22" s="137"/>
      <c r="K22" s="138"/>
      <c r="L22" s="145"/>
      <c r="M22" s="25"/>
      <c r="N22" s="26"/>
    </row>
    <row r="23" spans="2:15" ht="21.95" customHeight="1" x14ac:dyDescent="0.15">
      <c r="B23" s="311" t="s">
        <v>159</v>
      </c>
      <c r="C23" s="312"/>
      <c r="D23" s="157" t="s">
        <v>167</v>
      </c>
      <c r="E23" s="158"/>
      <c r="F23" s="158"/>
      <c r="G23" s="158"/>
      <c r="H23" s="158"/>
      <c r="I23" s="158"/>
      <c r="J23" s="158"/>
      <c r="K23" s="159"/>
      <c r="L23" s="127" t="s">
        <v>279</v>
      </c>
      <c r="M23" s="20"/>
      <c r="N23" s="8"/>
    </row>
    <row r="24" spans="2:15" ht="21.95" customHeight="1" x14ac:dyDescent="0.15">
      <c r="B24" s="344" t="s">
        <v>160</v>
      </c>
      <c r="C24" s="345"/>
      <c r="D24" s="53" t="s">
        <v>168</v>
      </c>
      <c r="E24" s="19"/>
      <c r="F24" s="156"/>
      <c r="G24" s="156"/>
      <c r="H24" s="19"/>
      <c r="I24" s="19"/>
      <c r="J24" s="19"/>
      <c r="K24" s="128"/>
      <c r="L24" s="127" t="s">
        <v>138</v>
      </c>
      <c r="M24" s="20"/>
      <c r="N24" s="8"/>
    </row>
    <row r="25" spans="2:15" ht="21.95" customHeight="1" thickBot="1" x14ac:dyDescent="0.2">
      <c r="B25" s="346"/>
      <c r="C25" s="347"/>
      <c r="D25" s="129" t="s">
        <v>163</v>
      </c>
      <c r="E25" s="130"/>
      <c r="F25" s="131"/>
      <c r="G25" s="131"/>
      <c r="H25" s="130"/>
      <c r="I25" s="130"/>
      <c r="J25" s="130"/>
      <c r="K25" s="132"/>
      <c r="L25" s="146"/>
      <c r="M25" s="27"/>
      <c r="N25" s="28"/>
    </row>
    <row r="26" spans="2:15" ht="14.1" customHeight="1" thickTop="1" thickBot="1" x14ac:dyDescent="0.2">
      <c r="B26" s="21"/>
      <c r="C26" s="29"/>
      <c r="D26" s="14"/>
      <c r="E26" s="14"/>
      <c r="F26" s="30"/>
      <c r="G26" s="30"/>
      <c r="H26" s="14"/>
      <c r="I26" s="14"/>
      <c r="J26" s="14"/>
      <c r="K26" s="14"/>
      <c r="L26" s="20"/>
      <c r="M26" s="20"/>
      <c r="N26" s="14"/>
    </row>
    <row r="27" spans="2:15" ht="18" customHeight="1" thickTop="1" x14ac:dyDescent="0.15">
      <c r="B27" s="364" t="s">
        <v>0</v>
      </c>
      <c r="C27" s="111"/>
      <c r="D27" s="112"/>
      <c r="E27" s="112"/>
      <c r="F27" s="113"/>
      <c r="G27" s="114"/>
      <c r="I27" s="32" t="s">
        <v>35</v>
      </c>
      <c r="J27" s="33"/>
      <c r="K27" s="33"/>
      <c r="L27" s="33"/>
      <c r="M27" s="33"/>
      <c r="N27" s="33"/>
      <c r="O27" s="2"/>
    </row>
    <row r="28" spans="2:15" ht="18" customHeight="1" x14ac:dyDescent="0.15">
      <c r="B28" s="365"/>
      <c r="C28" s="495" t="s">
        <v>169</v>
      </c>
      <c r="D28" s="496"/>
      <c r="E28" s="496"/>
      <c r="F28" s="496"/>
      <c r="G28" s="115"/>
      <c r="I28" s="354" t="s">
        <v>4</v>
      </c>
      <c r="J28" s="355"/>
      <c r="K28" s="356"/>
      <c r="L28" s="323" t="s">
        <v>26</v>
      </c>
      <c r="M28" s="324"/>
      <c r="N28" s="325"/>
      <c r="O28" s="2"/>
    </row>
    <row r="29" spans="2:15" ht="18" customHeight="1" x14ac:dyDescent="0.15">
      <c r="B29" s="365"/>
      <c r="C29" s="67"/>
      <c r="D29" s="2"/>
      <c r="E29" s="2"/>
      <c r="F29" s="2"/>
      <c r="G29" s="116"/>
      <c r="I29" s="332" t="s">
        <v>30</v>
      </c>
      <c r="J29" s="333"/>
      <c r="K29" s="334"/>
      <c r="L29" s="326" t="s">
        <v>11</v>
      </c>
      <c r="M29" s="327"/>
      <c r="N29" s="328"/>
      <c r="O29" s="142"/>
    </row>
    <row r="30" spans="2:15" ht="18" customHeight="1" x14ac:dyDescent="0.15">
      <c r="B30" s="366"/>
      <c r="C30" s="34"/>
      <c r="D30" s="35"/>
      <c r="E30" s="35"/>
      <c r="F30" s="68"/>
      <c r="G30" s="117" t="s">
        <v>38</v>
      </c>
      <c r="I30" s="329" t="s">
        <v>10</v>
      </c>
      <c r="J30" s="330"/>
      <c r="K30" s="331"/>
      <c r="L30" s="308" t="s">
        <v>12</v>
      </c>
      <c r="M30" s="309"/>
      <c r="N30" s="310"/>
      <c r="O30" s="142"/>
    </row>
    <row r="31" spans="2:15" ht="18" customHeight="1" x14ac:dyDescent="0.15">
      <c r="B31" s="153" t="s">
        <v>7</v>
      </c>
      <c r="C31" s="499">
        <v>43266</v>
      </c>
      <c r="D31" s="500"/>
      <c r="E31" s="69" t="s">
        <v>8</v>
      </c>
      <c r="F31" s="70"/>
      <c r="G31" s="118"/>
      <c r="I31" s="329" t="s">
        <v>37</v>
      </c>
      <c r="J31" s="330"/>
      <c r="K31" s="331"/>
      <c r="L31" s="308" t="s">
        <v>39</v>
      </c>
      <c r="M31" s="309"/>
      <c r="N31" s="310"/>
      <c r="O31" s="142"/>
    </row>
    <row r="32" spans="2:15" ht="18" customHeight="1" x14ac:dyDescent="0.15">
      <c r="B32" s="152" t="s">
        <v>1</v>
      </c>
      <c r="C32" s="501">
        <v>0.39583333333333331</v>
      </c>
      <c r="D32" s="502"/>
      <c r="E32" s="36"/>
      <c r="F32" s="2"/>
      <c r="G32" s="115"/>
      <c r="I32" s="329" t="s">
        <v>31</v>
      </c>
      <c r="J32" s="330"/>
      <c r="K32" s="331"/>
      <c r="L32" s="308" t="s">
        <v>13</v>
      </c>
      <c r="M32" s="309"/>
      <c r="N32" s="310"/>
      <c r="O32" s="142"/>
    </row>
    <row r="33" spans="2:15" ht="18" customHeight="1" x14ac:dyDescent="0.15">
      <c r="B33" s="152" t="s">
        <v>2</v>
      </c>
      <c r="C33" s="497" t="s">
        <v>176</v>
      </c>
      <c r="D33" s="498"/>
      <c r="E33" s="36"/>
      <c r="F33" s="2"/>
      <c r="G33" s="115"/>
      <c r="I33" s="329" t="s">
        <v>32</v>
      </c>
      <c r="J33" s="330"/>
      <c r="K33" s="331"/>
      <c r="L33" s="308" t="s">
        <v>14</v>
      </c>
      <c r="M33" s="309"/>
      <c r="N33" s="310"/>
      <c r="O33" s="142"/>
    </row>
    <row r="34" spans="2:15" ht="18" customHeight="1" x14ac:dyDescent="0.15">
      <c r="B34" s="152" t="s">
        <v>3</v>
      </c>
      <c r="C34" s="497" t="s">
        <v>177</v>
      </c>
      <c r="D34" s="498"/>
      <c r="E34" s="37"/>
      <c r="F34" s="54"/>
      <c r="G34" s="119"/>
      <c r="I34" s="329" t="s">
        <v>15</v>
      </c>
      <c r="J34" s="330"/>
      <c r="K34" s="331"/>
      <c r="L34" s="308" t="s">
        <v>16</v>
      </c>
      <c r="M34" s="309"/>
      <c r="N34" s="310"/>
      <c r="O34" s="142"/>
    </row>
    <row r="35" spans="2:15" ht="18" customHeight="1" x14ac:dyDescent="0.15">
      <c r="B35" s="152" t="s">
        <v>29</v>
      </c>
      <c r="C35" s="40" t="s">
        <v>27</v>
      </c>
      <c r="D35" s="41" t="s">
        <v>178</v>
      </c>
      <c r="E35" s="43"/>
      <c r="F35" s="2"/>
      <c r="G35" s="110"/>
      <c r="I35" s="329" t="s">
        <v>17</v>
      </c>
      <c r="J35" s="330"/>
      <c r="K35" s="331"/>
      <c r="L35" s="308" t="s">
        <v>18</v>
      </c>
      <c r="M35" s="309"/>
      <c r="N35" s="310"/>
      <c r="O35" s="142"/>
    </row>
    <row r="36" spans="2:15" ht="18" customHeight="1" x14ac:dyDescent="0.15">
      <c r="B36" s="153" t="s">
        <v>28</v>
      </c>
      <c r="C36" s="183">
        <v>10</v>
      </c>
      <c r="D36" s="165" t="s">
        <v>34</v>
      </c>
      <c r="E36" s="71"/>
      <c r="F36" s="43"/>
      <c r="G36" s="119"/>
      <c r="I36" s="329" t="s">
        <v>147</v>
      </c>
      <c r="J36" s="330"/>
      <c r="K36" s="331"/>
      <c r="L36" s="308" t="s">
        <v>20</v>
      </c>
      <c r="M36" s="309"/>
      <c r="N36" s="310"/>
      <c r="O36" s="142"/>
    </row>
    <row r="37" spans="2:15" ht="18" customHeight="1" x14ac:dyDescent="0.15">
      <c r="B37" s="153" t="s">
        <v>33</v>
      </c>
      <c r="C37" s="72" t="s">
        <v>179</v>
      </c>
      <c r="D37" s="20"/>
      <c r="E37" s="2"/>
      <c r="F37" s="2"/>
      <c r="G37" s="120"/>
      <c r="I37" s="329" t="s">
        <v>21</v>
      </c>
      <c r="J37" s="330"/>
      <c r="K37" s="331"/>
      <c r="L37" s="308" t="s">
        <v>20</v>
      </c>
      <c r="M37" s="309"/>
      <c r="N37" s="310"/>
      <c r="O37" s="142"/>
    </row>
    <row r="38" spans="2:15" ht="18" customHeight="1" x14ac:dyDescent="0.15">
      <c r="B38" s="361" t="s">
        <v>4</v>
      </c>
      <c r="C38" s="38" t="s">
        <v>275</v>
      </c>
      <c r="D38" s="39"/>
      <c r="E38" s="39"/>
      <c r="F38" s="39"/>
      <c r="G38" s="121"/>
      <c r="I38" s="329" t="s">
        <v>22</v>
      </c>
      <c r="J38" s="330"/>
      <c r="K38" s="331"/>
      <c r="L38" s="308" t="s">
        <v>23</v>
      </c>
      <c r="M38" s="309"/>
      <c r="N38" s="310"/>
      <c r="O38" s="124"/>
    </row>
    <row r="39" spans="2:15" ht="18" customHeight="1" x14ac:dyDescent="0.15">
      <c r="B39" s="362"/>
      <c r="C39" s="42" t="s">
        <v>262</v>
      </c>
      <c r="D39" s="20"/>
      <c r="E39" s="20"/>
      <c r="F39" s="20"/>
      <c r="G39" s="120"/>
      <c r="I39" s="370" t="s">
        <v>24</v>
      </c>
      <c r="J39" s="371"/>
      <c r="K39" s="372"/>
      <c r="L39" s="320" t="s">
        <v>25</v>
      </c>
      <c r="M39" s="321"/>
      <c r="N39" s="322"/>
      <c r="O39" s="124"/>
    </row>
    <row r="40" spans="2:15" ht="18" customHeight="1" x14ac:dyDescent="0.15">
      <c r="B40" s="362"/>
      <c r="C40" s="172" t="s">
        <v>252</v>
      </c>
      <c r="D40" s="233"/>
      <c r="E40" s="233"/>
      <c r="F40" s="233"/>
      <c r="G40" s="234"/>
      <c r="H40" s="31"/>
      <c r="I40" s="206" t="s">
        <v>151</v>
      </c>
      <c r="J40" s="48"/>
      <c r="K40" s="48"/>
      <c r="L40" s="48"/>
      <c r="M40" s="48"/>
      <c r="N40" s="31"/>
      <c r="O40" s="124"/>
    </row>
    <row r="41" spans="2:15" ht="18" customHeight="1" x14ac:dyDescent="0.15">
      <c r="B41" s="362"/>
      <c r="C41" s="42" t="s">
        <v>253</v>
      </c>
      <c r="D41" s="20"/>
      <c r="E41" s="20"/>
      <c r="F41" s="20"/>
      <c r="G41" s="120"/>
      <c r="H41" s="50"/>
      <c r="I41" s="343" t="s">
        <v>141</v>
      </c>
      <c r="J41" s="343"/>
      <c r="K41" s="343"/>
      <c r="L41" s="343"/>
      <c r="M41" s="343"/>
      <c r="N41" s="343"/>
      <c r="O41" s="124"/>
    </row>
    <row r="42" spans="2:15" ht="18" customHeight="1" x14ac:dyDescent="0.15">
      <c r="B42" s="362"/>
      <c r="C42" s="42" t="s">
        <v>261</v>
      </c>
      <c r="D42" s="487" t="s">
        <v>260</v>
      </c>
      <c r="E42" s="487"/>
      <c r="F42" s="487"/>
      <c r="G42" s="488"/>
      <c r="H42" s="50"/>
      <c r="I42" s="343"/>
      <c r="J42" s="343"/>
      <c r="K42" s="343"/>
      <c r="L42" s="343"/>
      <c r="M42" s="343"/>
      <c r="N42" s="343"/>
      <c r="O42" s="125"/>
    </row>
    <row r="43" spans="2:15" ht="18" customHeight="1" thickBot="1" x14ac:dyDescent="0.2">
      <c r="B43" s="363"/>
      <c r="C43" s="126"/>
      <c r="D43" s="378" t="str">
        <f>IF(R44&lt;&gt;"",R44,"")</f>
        <v/>
      </c>
      <c r="E43" s="378"/>
      <c r="F43" s="378"/>
      <c r="G43" s="379"/>
      <c r="H43" s="50"/>
      <c r="I43" s="150"/>
      <c r="J43" s="150"/>
      <c r="K43" s="150"/>
      <c r="L43" s="150"/>
      <c r="M43" s="150"/>
      <c r="N43" s="150"/>
      <c r="O43" s="125"/>
    </row>
    <row r="44" spans="2:15" ht="18" customHeight="1" thickTop="1" x14ac:dyDescent="0.15">
      <c r="B44" s="359" t="s">
        <v>6</v>
      </c>
      <c r="C44" s="42"/>
      <c r="D44" s="20"/>
      <c r="E44" s="20"/>
      <c r="F44" s="20"/>
      <c r="G44" s="208"/>
      <c r="H44" s="50"/>
      <c r="I44" s="369"/>
      <c r="J44" s="369"/>
      <c r="K44" s="155"/>
      <c r="L44" s="51"/>
      <c r="M44" s="49"/>
      <c r="N44" s="31"/>
      <c r="O44" s="125"/>
    </row>
    <row r="45" spans="2:15" ht="18" customHeight="1" x14ac:dyDescent="0.15">
      <c r="B45" s="360"/>
      <c r="C45" s="42"/>
      <c r="D45" s="20"/>
      <c r="E45" s="20"/>
      <c r="F45" s="20"/>
      <c r="G45" s="208"/>
      <c r="H45" s="31"/>
      <c r="I45" s="80"/>
      <c r="J45" s="52"/>
      <c r="K45" s="88"/>
      <c r="L45" s="52"/>
      <c r="M45" s="52"/>
      <c r="O45" s="125"/>
    </row>
    <row r="46" spans="2:15" ht="18" customHeight="1" x14ac:dyDescent="0.15">
      <c r="B46" s="360"/>
      <c r="C46" s="42"/>
      <c r="D46" s="20"/>
      <c r="E46" s="20"/>
      <c r="F46" s="20"/>
      <c r="G46" s="208"/>
      <c r="H46" s="33"/>
      <c r="I46" s="89"/>
      <c r="J46" s="79"/>
      <c r="K46" s="79"/>
      <c r="L46" s="79"/>
      <c r="M46" s="79"/>
      <c r="O46" s="125"/>
    </row>
    <row r="47" spans="2:15" ht="20.100000000000001" customHeight="1" x14ac:dyDescent="0.15">
      <c r="B47" s="154" t="s">
        <v>153</v>
      </c>
      <c r="C47" s="335" t="s">
        <v>158</v>
      </c>
      <c r="D47" s="336"/>
      <c r="E47" s="336"/>
      <c r="F47" s="336"/>
      <c r="G47" s="337"/>
      <c r="H47" s="79"/>
    </row>
    <row r="48" spans="2:15" ht="5.0999999999999996" customHeight="1" x14ac:dyDescent="0.15">
      <c r="B48" s="20"/>
      <c r="H48" s="79"/>
      <c r="I48" s="89"/>
      <c r="J48" s="79"/>
      <c r="K48" s="79"/>
      <c r="L48" s="79"/>
      <c r="M48" s="79"/>
      <c r="N48" s="79"/>
    </row>
    <row r="49" spans="2:15" ht="14.1" customHeight="1" x14ac:dyDescent="0.15">
      <c r="B49" s="163" t="s">
        <v>231</v>
      </c>
      <c r="C49" s="162"/>
      <c r="D49" s="162"/>
      <c r="E49" s="162"/>
      <c r="F49" s="162"/>
      <c r="G49" s="162"/>
      <c r="H49" s="162"/>
      <c r="I49" s="162"/>
      <c r="J49" s="162"/>
      <c r="K49" s="162"/>
      <c r="L49" s="162"/>
      <c r="M49" s="162"/>
      <c r="N49" s="162"/>
    </row>
    <row r="50" spans="2:15" ht="14.1" customHeight="1" x14ac:dyDescent="0.15">
      <c r="B50" s="163" t="s">
        <v>228</v>
      </c>
      <c r="C50" s="160"/>
      <c r="D50" s="160"/>
      <c r="E50" s="160"/>
      <c r="F50" s="160"/>
      <c r="G50" s="160"/>
      <c r="H50" s="160"/>
      <c r="I50" s="160"/>
      <c r="J50" s="160"/>
      <c r="K50" s="160"/>
      <c r="L50" s="160"/>
      <c r="M50" s="160"/>
      <c r="N50" s="160"/>
      <c r="O50" s="160"/>
    </row>
    <row r="51" spans="2:15" ht="14.1" customHeight="1" x14ac:dyDescent="0.15">
      <c r="B51" s="20" t="s">
        <v>229</v>
      </c>
      <c r="H51" s="79"/>
      <c r="I51" s="89"/>
      <c r="J51" s="79"/>
      <c r="K51" s="79"/>
      <c r="L51" s="79"/>
      <c r="M51" s="79"/>
      <c r="N51" s="79"/>
    </row>
    <row r="52" spans="2:15" ht="14.1" customHeight="1" x14ac:dyDescent="0.15">
      <c r="B52" s="20" t="s">
        <v>230</v>
      </c>
      <c r="H52" s="3"/>
      <c r="J52" s="5"/>
      <c r="K52" s="5"/>
      <c r="L52" s="5"/>
      <c r="M52" s="5"/>
    </row>
    <row r="53" spans="2:15" ht="24" customHeight="1" x14ac:dyDescent="0.15"/>
    <row r="54" spans="2:15" ht="21.95" customHeight="1" x14ac:dyDescent="0.25">
      <c r="B54" s="20"/>
      <c r="F54" s="290" t="s">
        <v>249</v>
      </c>
      <c r="G54" s="291"/>
      <c r="H54" s="291"/>
      <c r="I54" s="291"/>
      <c r="J54" s="291"/>
      <c r="K54" s="291"/>
      <c r="L54" s="291"/>
      <c r="M54" s="291"/>
      <c r="N54" s="291"/>
      <c r="O54" s="291"/>
    </row>
    <row r="55" spans="2:15" ht="16.5" customHeight="1" x14ac:dyDescent="0.15">
      <c r="B55" s="147"/>
    </row>
    <row r="56" spans="2:15" ht="11.1" customHeight="1" x14ac:dyDescent="0.15"/>
    <row r="57" spans="2:15" ht="11.1" customHeight="1" x14ac:dyDescent="0.15">
      <c r="B57" s="123"/>
    </row>
    <row r="58" spans="2:15" ht="11.1" customHeight="1" x14ac:dyDescent="0.15">
      <c r="B58"/>
    </row>
  </sheetData>
  <mergeCells count="54">
    <mergeCell ref="B44:B46"/>
    <mergeCell ref="C47:G47"/>
    <mergeCell ref="L9:M9"/>
    <mergeCell ref="C13:D13"/>
    <mergeCell ref="B22:C22"/>
    <mergeCell ref="B16:B19"/>
    <mergeCell ref="G16:H17"/>
    <mergeCell ref="G18:H19"/>
    <mergeCell ref="B20:E20"/>
    <mergeCell ref="B23:C23"/>
    <mergeCell ref="B24:C25"/>
    <mergeCell ref="B27:B30"/>
    <mergeCell ref="I28:K28"/>
    <mergeCell ref="L28:N28"/>
    <mergeCell ref="I29:K29"/>
    <mergeCell ref="F1:J2"/>
    <mergeCell ref="F3:J3"/>
    <mergeCell ref="C6:E6"/>
    <mergeCell ref="J6:K6"/>
    <mergeCell ref="B7:B13"/>
    <mergeCell ref="L29:N29"/>
    <mergeCell ref="I30:K30"/>
    <mergeCell ref="L30:N30"/>
    <mergeCell ref="L34:N34"/>
    <mergeCell ref="C31:D31"/>
    <mergeCell ref="I31:K31"/>
    <mergeCell ref="L31:N31"/>
    <mergeCell ref="C32:D32"/>
    <mergeCell ref="I32:K32"/>
    <mergeCell ref="L32:N32"/>
    <mergeCell ref="I44:J44"/>
    <mergeCell ref="L10:N10"/>
    <mergeCell ref="L11:N11"/>
    <mergeCell ref="L12:N12"/>
    <mergeCell ref="C28:F28"/>
    <mergeCell ref="I35:K35"/>
    <mergeCell ref="L35:N35"/>
    <mergeCell ref="I36:K36"/>
    <mergeCell ref="L36:N36"/>
    <mergeCell ref="I37:K37"/>
    <mergeCell ref="L37:N37"/>
    <mergeCell ref="C33:D33"/>
    <mergeCell ref="I33:K33"/>
    <mergeCell ref="L33:N33"/>
    <mergeCell ref="C34:D34"/>
    <mergeCell ref="I34:K34"/>
    <mergeCell ref="B38:B43"/>
    <mergeCell ref="I38:K38"/>
    <mergeCell ref="L38:N38"/>
    <mergeCell ref="I39:K39"/>
    <mergeCell ref="L39:N39"/>
    <mergeCell ref="I41:N42"/>
    <mergeCell ref="D42:G42"/>
    <mergeCell ref="D43:G43"/>
  </mergeCells>
  <phoneticPr fontId="37"/>
  <printOptions horizontalCentered="1"/>
  <pageMargins left="0.62992125984251968" right="0.19685039370078741" top="0.11811023622047245" bottom="0.11811023622047245" header="0.19685039370078741" footer="0.19685039370078741"/>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3"/>
  <sheetViews>
    <sheetView workbookViewId="0">
      <selection activeCell="C26" sqref="C26"/>
    </sheetView>
  </sheetViews>
  <sheetFormatPr defaultRowHeight="13.5" x14ac:dyDescent="0.15"/>
  <cols>
    <col min="1" max="1" width="12.125" style="295" bestFit="1" customWidth="1"/>
    <col min="2" max="4" width="3.625" style="295" customWidth="1"/>
    <col min="5" max="5" width="7.375" style="295" bestFit="1" customWidth="1"/>
    <col min="6" max="16384" width="9" style="295"/>
  </cols>
  <sheetData>
    <row r="1" spans="1:5" ht="15" customHeight="1" x14ac:dyDescent="0.15">
      <c r="A1" s="292" t="s">
        <v>263</v>
      </c>
      <c r="B1" s="293" t="s">
        <v>264</v>
      </c>
      <c r="C1" s="293" t="s">
        <v>265</v>
      </c>
      <c r="D1" s="293" t="s">
        <v>266</v>
      </c>
      <c r="E1" s="294" t="s">
        <v>267</v>
      </c>
    </row>
    <row r="2" spans="1:5" ht="15" customHeight="1" x14ac:dyDescent="0.15">
      <c r="A2" s="296" t="s">
        <v>268</v>
      </c>
      <c r="B2" s="297" t="s">
        <v>269</v>
      </c>
      <c r="C2" s="297" t="s">
        <v>270</v>
      </c>
      <c r="D2" s="297" t="s">
        <v>269</v>
      </c>
      <c r="E2" s="298" t="s">
        <v>271</v>
      </c>
    </row>
    <row r="3" spans="1:5" ht="15" customHeight="1" x14ac:dyDescent="0.15">
      <c r="A3" s="299" t="s">
        <v>272</v>
      </c>
      <c r="B3" s="300" t="s">
        <v>273</v>
      </c>
      <c r="C3" s="300" t="s">
        <v>271</v>
      </c>
      <c r="D3" s="300" t="s">
        <v>271</v>
      </c>
      <c r="E3" s="301" t="s">
        <v>273</v>
      </c>
    </row>
  </sheetData>
  <phoneticPr fontId="3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手書き用【1試料】（表面）</vt:lpstr>
      <vt:lpstr>手書き用【3試料】（表面)</vt:lpstr>
      <vt:lpstr>手書き用【2試料+見本】（表面) </vt:lpstr>
      <vt:lpstr>基準表（裏面）</vt:lpstr>
      <vt:lpstr>PC入力用</vt:lpstr>
      <vt:lpstr>PC入力用【3試料】</vt:lpstr>
      <vt:lpstr>PC入力用【2試料+見本】</vt:lpstr>
      <vt:lpstr>記入例</vt:lpstr>
      <vt:lpstr>Sheet1</vt:lpstr>
      <vt:lpstr>PC入力用!Print_Area</vt:lpstr>
      <vt:lpstr>'PC入力用【2試料+見本】'!Print_Area</vt:lpstr>
      <vt:lpstr>PC入力用【3試料】!Print_Area</vt:lpstr>
      <vt:lpstr>'基準表（裏面）'!Print_Area</vt:lpstr>
      <vt:lpstr>記入例!Print_Area</vt:lpstr>
      <vt:lpstr>'手書き用【1試料】（表面）'!Print_Area</vt:lpstr>
      <vt:lpstr>'手書き用【2試料+見本】（表面) '!Print_Area</vt:lpstr>
      <vt:lpstr>'手書き用【3試料】（表面)'!Print_Area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m-yoshida</dc:creator>
  <cp:lastModifiedBy>吉田 牧子 （公財）福岡県すこやか健康事業団</cp:lastModifiedBy>
  <cp:lastPrinted>2020-10-21T06:34:22Z</cp:lastPrinted>
  <dcterms:created xsi:type="dcterms:W3CDTF">2011-05-30T05:02:45Z</dcterms:created>
  <dcterms:modified xsi:type="dcterms:W3CDTF">2022-05-25T05:59:49Z</dcterms:modified>
</cp:coreProperties>
</file>